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5C0" lockStructure="1"/>
  <bookViews>
    <workbookView xWindow="480" yWindow="105" windowWidth="19440" windowHeight="11760"/>
  </bookViews>
  <sheets>
    <sheet name="Page 1 - PART I, II" sheetId="6" r:id="rId1"/>
    <sheet name="Page 2 - Reference Figures" sheetId="2" r:id="rId2"/>
    <sheet name="Page 3 - PART III, IV" sheetId="5" r:id="rId3"/>
    <sheet name="Page 4- PART V" sheetId="7" r:id="rId4"/>
    <sheet name="Pages 5-6 - PART VI" sheetId="8" r:id="rId5"/>
    <sheet name="Page 7 - Reference Tables" sheetId="3" r:id="rId6"/>
    <sheet name="DropDownMenus-DONOTEDIT" sheetId="4" state="hidden" r:id="rId7"/>
  </sheets>
  <definedNames>
    <definedName name="MeterType1">'DropDownMenus-DONOTEDIT'!$B$2</definedName>
    <definedName name="_xlnm.Print_Area" localSheetId="0">'Page 1 - PART I, II'!$A$1:$F$44</definedName>
    <definedName name="_xlnm.Print_Area" localSheetId="2">'Page 3 - PART III, IV'!$A$1:$F$18</definedName>
    <definedName name="_xlnm.Print_Area" localSheetId="3">'Page 4- PART V'!$A$1:$F$25</definedName>
    <definedName name="_xlnm.Print_Area" localSheetId="5">'Page 7 - Reference Tables'!$A$1:$E$45</definedName>
    <definedName name="_xlnm.Print_Area" localSheetId="4">'Pages 5-6 - PART VI'!$A$1:$F$73</definedName>
  </definedNames>
  <calcPr calcId="145621"/>
</workbook>
</file>

<file path=xl/calcChain.xml><?xml version="1.0" encoding="utf-8"?>
<calcChain xmlns="http://schemas.openxmlformats.org/spreadsheetml/2006/main">
  <c r="F23" i="6" l="1"/>
  <c r="F18" i="6" l="1"/>
  <c r="F6" i="5" l="1"/>
  <c r="F7" i="5"/>
  <c r="F5" i="5"/>
  <c r="E59" i="8" l="1"/>
  <c r="D65" i="8"/>
  <c r="D64" i="8"/>
  <c r="D48" i="8"/>
  <c r="D26" i="8"/>
  <c r="D23" i="7"/>
  <c r="D22" i="7"/>
  <c r="E22" i="7" s="1"/>
  <c r="D21" i="7"/>
  <c r="D20" i="7"/>
  <c r="D19" i="7"/>
  <c r="D18" i="7"/>
  <c r="D17" i="7"/>
  <c r="B17" i="7"/>
  <c r="E17" i="7" s="1"/>
  <c r="B23" i="7"/>
  <c r="B22" i="7"/>
  <c r="B21" i="7"/>
  <c r="B20" i="7"/>
  <c r="B19" i="7"/>
  <c r="B18" i="7"/>
  <c r="F42" i="6"/>
  <c r="F43" i="6" s="1"/>
  <c r="E57" i="8" s="1"/>
  <c r="F38" i="6"/>
  <c r="F37" i="6"/>
  <c r="F36" i="6"/>
  <c r="F35" i="6"/>
  <c r="F34" i="6"/>
  <c r="F32" i="6"/>
  <c r="F31" i="6"/>
  <c r="F30" i="6"/>
  <c r="F28" i="6"/>
  <c r="F27" i="6"/>
  <c r="F26" i="6"/>
  <c r="F24" i="6"/>
  <c r="F22" i="6"/>
  <c r="F21" i="6"/>
  <c r="F20" i="6"/>
  <c r="F19" i="6"/>
  <c r="F17" i="6"/>
  <c r="F16" i="6"/>
  <c r="F15" i="6"/>
  <c r="F14" i="6"/>
  <c r="F13" i="6"/>
  <c r="F12" i="6"/>
  <c r="F9" i="5"/>
  <c r="F11" i="5" s="1"/>
  <c r="F13" i="5" s="1"/>
  <c r="B18" i="3"/>
  <c r="E6" i="8" l="1"/>
  <c r="E58" i="8"/>
  <c r="E20" i="8"/>
  <c r="E43" i="8"/>
  <c r="E21" i="8"/>
  <c r="E42" i="8"/>
  <c r="E5" i="8"/>
  <c r="E18" i="7"/>
  <c r="E19" i="7"/>
  <c r="E23" i="7"/>
  <c r="E20" i="7"/>
  <c r="E21" i="7"/>
  <c r="F39" i="6"/>
</calcChain>
</file>

<file path=xl/sharedStrings.xml><?xml version="1.0" encoding="utf-8"?>
<sst xmlns="http://schemas.openxmlformats.org/spreadsheetml/2006/main" count="346" uniqueCount="188">
  <si>
    <t>Fixture Type (standardized at 60 psi)</t>
  </si>
  <si>
    <t>Fixture value 
(gpm)</t>
  </si>
  <si>
    <t>Number of
 Fixtures</t>
  </si>
  <si>
    <t>Total Fixture 
Value (gpm)</t>
  </si>
  <si>
    <t>Bathtub</t>
  </si>
  <si>
    <t>x</t>
  </si>
  <si>
    <t>=</t>
  </si>
  <si>
    <t>Bedpan Washers</t>
  </si>
  <si>
    <t>Bidet</t>
  </si>
  <si>
    <t>Dental Unit</t>
  </si>
  <si>
    <t>Drinking Fountain (public)</t>
  </si>
  <si>
    <t>Faucet (kitchen sink)</t>
  </si>
  <si>
    <t>Faucet (lavatory)</t>
  </si>
  <si>
    <t>Shower Head (shower only)</t>
  </si>
  <si>
    <t>Faucet (utility sink)</t>
  </si>
  <si>
    <t>Urinal (flush valve)</t>
  </si>
  <si>
    <t>Urinal (wall or stall)</t>
  </si>
  <si>
    <t>Urinal Trough (2 ft. unit)</t>
  </si>
  <si>
    <t>Toilet Flush Valve</t>
  </si>
  <si>
    <t>Toilet Tank Type</t>
  </si>
  <si>
    <t>Dishwasher</t>
  </si>
  <si>
    <t>Clothes Washer</t>
  </si>
  <si>
    <t>Total Fixture Value</t>
  </si>
  <si>
    <t>Water Flow Demand x Pressure Factor gpm</t>
  </si>
  <si>
    <t>Total Domestic Demand gpm</t>
  </si>
  <si>
    <t>Hose (50 ft Wash Down):</t>
  </si>
  <si>
    <t>1/2" connection</t>
  </si>
  <si>
    <t>5/8" connection</t>
  </si>
  <si>
    <t xml:space="preserve"> 3/4" connection</t>
  </si>
  <si>
    <t>Miscellaneous:</t>
  </si>
  <si>
    <t>1. American Water Works Association M22 2nd Ed.</t>
  </si>
  <si>
    <t>Figure 1: Water Flow Demand per Fixture Value – Low Range</t>
  </si>
  <si>
    <t>Figure 2: Water Flow Demand per Fixture Value – High Range</t>
  </si>
  <si>
    <t>Working Pressure at
Meter Discharge (psi)</t>
  </si>
  <si>
    <t>Pressure Adjustment 
Factor</t>
  </si>
  <si>
    <r>
      <t>PART II  - Domestic Demand (Continuous)</t>
    </r>
    <r>
      <rPr>
        <b/>
        <vertAlign val="superscript"/>
        <sz val="12"/>
        <color theme="0"/>
        <rFont val="Calibri"/>
        <family val="2"/>
        <scheme val="minor"/>
      </rPr>
      <t>1</t>
    </r>
  </si>
  <si>
    <t>PART I  - General Information</t>
  </si>
  <si>
    <t>Hydrant Test Information:</t>
  </si>
  <si>
    <t>Static Pressure (psi)</t>
  </si>
  <si>
    <t>Residual Pressure (psi)</t>
  </si>
  <si>
    <t>Factor</t>
  </si>
  <si>
    <t>Fixture Value 
(gpm)</t>
  </si>
  <si>
    <t>Irrigated Area with SPRAY Systems</t>
  </si>
  <si>
    <t>Irrigated Area with ROTARY Systems</t>
  </si>
  <si>
    <t>Number of Hose Bibs</t>
  </si>
  <si>
    <t>Sub-Total Irrigation Demand (Irrigation + Hose Bib) gpm</t>
  </si>
  <si>
    <t>Sub-Total Irrigation Demand x Pressure Factor gpm</t>
  </si>
  <si>
    <t>Total Fixed Demands (if any) gpm</t>
  </si>
  <si>
    <t>Total Irrigation Demand gpm</t>
  </si>
  <si>
    <t>Total Continuous Mechanical Demand* gpm</t>
  </si>
  <si>
    <t>Total Intermittent Mechanical Demand* gpm</t>
  </si>
  <si>
    <t>Actual Fire Flow Demand (Per NFPA requirements) gpm</t>
  </si>
  <si>
    <t>Pump Test Demand (if required, 150% of actual demand) gpm</t>
  </si>
  <si>
    <t>If your meter is sized smaller or larger than recommended please provide an explanation.</t>
  </si>
  <si>
    <r>
      <t>PART III  - Irrigation Demand (Intermittent)</t>
    </r>
    <r>
      <rPr>
        <b/>
        <vertAlign val="superscript"/>
        <sz val="12"/>
        <color theme="0"/>
        <rFont val="Calibri"/>
        <family val="2"/>
        <scheme val="minor"/>
      </rPr>
      <t>1</t>
    </r>
  </si>
  <si>
    <t>Area 
(100 Sq Ft)</t>
  </si>
  <si>
    <t>PART IV  - Mechanical Demand (Continuous or Intermittent)</t>
  </si>
  <si>
    <t xml:space="preserve">□ No      </t>
  </si>
  <si>
    <t>Fire Service 
Lateral Diameter (in)</t>
  </si>
  <si>
    <t>Fire Service 
Lateral Area (sf)</t>
  </si>
  <si>
    <t>Flow Rate thru
Fire Lateral* (gpm)</t>
  </si>
  <si>
    <t>Flow Rate thru
Fire Lateral (cfs)</t>
  </si>
  <si>
    <t>V (fps) = 
Q (cfs)/A (sf)</t>
  </si>
  <si>
    <t>2" diameter</t>
  </si>
  <si>
    <t>3" diameter</t>
  </si>
  <si>
    <t>4" diameter</t>
  </si>
  <si>
    <t>6" diameter</t>
  </si>
  <si>
    <t>8" diameter</t>
  </si>
  <si>
    <t>10" diameter</t>
  </si>
  <si>
    <t>12" diameter</t>
  </si>
  <si>
    <t>*If NO fire pump is required - use the actual fire flow demand per NFPA requirements in this entire column. If a fire pump IS required - use the pump test demand in this column. The pipe size that returns a velocity less than 15 fps is the target pipe size for the fire service.</t>
  </si>
  <si>
    <t>Meter Size</t>
  </si>
  <si>
    <t>Low Flow Registration</t>
  </si>
  <si>
    <t>PART V  - Fire Demand - If Required (Intermittent)</t>
  </si>
  <si>
    <t xml:space="preserve">  □  Yes</t>
  </si>
  <si>
    <t>Other Fixtures (include Description and values):</t>
  </si>
  <si>
    <t>1. Are hydrant(s) proposed onsite?</t>
  </si>
  <si>
    <t>2. Does the building have automatic fire sprinklers?</t>
  </si>
  <si>
    <t>3. Does the building require a fire pump?</t>
  </si>
  <si>
    <t>PART VI  - Meter Selection</t>
  </si>
  <si>
    <t>5/8" &amp; 
5/8" x 3/4</t>
  </si>
  <si>
    <t>3/4"</t>
  </si>
  <si>
    <t>1"</t>
  </si>
  <si>
    <t>1 1/2"</t>
  </si>
  <si>
    <t>2"</t>
  </si>
  <si>
    <t>2"*</t>
  </si>
  <si>
    <t>0.5 - 20</t>
  </si>
  <si>
    <t>0.75 - 30</t>
  </si>
  <si>
    <t>1 - 50</t>
  </si>
  <si>
    <t>2 - 100</t>
  </si>
  <si>
    <t>2.5 - 160</t>
  </si>
  <si>
    <t>3"</t>
  </si>
  <si>
    <t>4"</t>
  </si>
  <si>
    <t>6"</t>
  </si>
  <si>
    <t>6" x 8"</t>
  </si>
  <si>
    <t>0.5 - 200</t>
  </si>
  <si>
    <t>0.5 - 450</t>
  </si>
  <si>
    <t>1 - 1000</t>
  </si>
  <si>
    <t>1 1/2 - 2000</t>
  </si>
  <si>
    <t>1 1/2 -2000</t>
  </si>
  <si>
    <t>Normal Operating 
Range (gpm)</t>
  </si>
  <si>
    <t>gpm</t>
  </si>
  <si>
    <t>Requested Meter Type</t>
  </si>
  <si>
    <t>Requested Meter Size</t>
  </si>
  <si>
    <t>T-10</t>
  </si>
  <si>
    <t>Tru/Flo Compound</t>
  </si>
  <si>
    <t>1a. Normal Operating Demand =
Domestic + Mechanical (cont.) gpm =</t>
  </si>
  <si>
    <t>1b. Total Flow Thru Meter = Domestic + Irrigation + 
Mechanical (cont.) + Mechanical (inter.) =</t>
  </si>
  <si>
    <t>Thank You - this concludes your application</t>
  </si>
  <si>
    <t>Other (Please specify)</t>
  </si>
  <si>
    <t>3. How will the typical flow be characterized?</t>
  </si>
  <si>
    <t>HP Turbine Meter</t>
  </si>
  <si>
    <t>8"</t>
  </si>
  <si>
    <t>10"</t>
  </si>
  <si>
    <t>12"</t>
  </si>
  <si>
    <t>Other (please specify)</t>
  </si>
  <si>
    <t>5/8" x 3/4</t>
  </si>
  <si>
    <t xml:space="preserve">5/8" </t>
  </si>
  <si>
    <t>5 - 450</t>
  </si>
  <si>
    <t>10 - 1200</t>
  </si>
  <si>
    <t>20 - 2500</t>
  </si>
  <si>
    <t>35 - 4000</t>
  </si>
  <si>
    <t>50 - 6500</t>
  </si>
  <si>
    <t>Directions: Fill in white boxes with information requested.</t>
  </si>
  <si>
    <t xml:space="preserve">SMCMUA - Meter Sizing Application </t>
  </si>
  <si>
    <t>*Mechanical water demand refers to the intermittent and/or continuous operation of process equipment, cooling towers, A/C systems, wash down systems, etc. It is the responsibility of the designer to determine the demand values based on type of equipment and usage.</t>
  </si>
  <si>
    <t>Table 2 - Fire Service Lateral Velocity Check</t>
  </si>
  <si>
    <t xml:space="preserve">4.  Requested Fire Service Lateral Size* </t>
  </si>
  <si>
    <t>in</t>
  </si>
  <si>
    <t xml:space="preserve">  □  Yes, No. proposed</t>
  </si>
  <si>
    <t>*Refer to Table 2 below. The velocity in the lateral must be ≤ 15 fps.</t>
  </si>
  <si>
    <t>Requested Meter (Domestic) Size</t>
  </si>
  <si>
    <t>Requested Fire Line Metering Device</t>
  </si>
  <si>
    <t>Requested Wet Cut Size</t>
  </si>
  <si>
    <t>2a. Normal Operating Demand =
Domestic + Mechanical (cont.) gpm =</t>
  </si>
  <si>
    <t>2b. Total Flow Thru Meter = Domestic + Irrigation + 
Mechanical (cont.) + Mechanical (inter.) =</t>
  </si>
  <si>
    <t>Lateral Size (in) (From Part V)</t>
  </si>
  <si>
    <t>Detector Check</t>
  </si>
  <si>
    <t>Fire Meter</t>
  </si>
  <si>
    <r>
      <t xml:space="preserve">If you answered </t>
    </r>
    <r>
      <rPr>
        <b/>
        <u/>
        <sz val="10"/>
        <rFont val="Calibri"/>
        <family val="2"/>
        <scheme val="minor"/>
      </rPr>
      <t>YES</t>
    </r>
    <r>
      <rPr>
        <b/>
        <sz val="10"/>
        <rFont val="Calibri"/>
        <family val="2"/>
        <scheme val="minor"/>
      </rPr>
      <t xml:space="preserve"> to any of the questions in Part V, skip to #2 below.</t>
    </r>
  </si>
  <si>
    <r>
      <t xml:space="preserve">2. If you answered </t>
    </r>
    <r>
      <rPr>
        <b/>
        <u/>
        <sz val="10"/>
        <color theme="1"/>
        <rFont val="Calibri"/>
        <family val="2"/>
        <scheme val="minor"/>
      </rPr>
      <t>Yes</t>
    </r>
    <r>
      <rPr>
        <b/>
        <sz val="10"/>
        <color theme="1"/>
        <rFont val="Calibri"/>
        <family val="2"/>
        <scheme val="minor"/>
      </rPr>
      <t xml:space="preserve"> to Question #1 of Part V, skip to #3 below.</t>
    </r>
  </si>
  <si>
    <t>4a. Normal Operating Demand =
Domestic + Mechanical (cont.) gpm =</t>
  </si>
  <si>
    <t>4b. Total Flow Thru Meter = Domestic + Irrigation + 
Mechanical (cont.) + Mechanical (inter.) =</t>
  </si>
  <si>
    <t>5a. Normal Operating Demand =
Domestic + Mechanical (cont.) gpm =</t>
  </si>
  <si>
    <t>5b. Total Flow Thru Meter = Domestic + Irrigation + 
Mechanical (cont.) + Mechanical (inter.) =</t>
  </si>
  <si>
    <t>HP Protectus</t>
  </si>
  <si>
    <t>Tru/Flow Compound</t>
  </si>
  <si>
    <t>Pressure adjustment factor (Refer to Table 1 on Page 7)</t>
  </si>
  <si>
    <t>Water Flow Demand per fixture value (Refer to Figures 1 and 2, Page 2) gpm</t>
  </si>
  <si>
    <t>n/a</t>
  </si>
  <si>
    <t>Maximum Intermittent Flow (gpm)</t>
  </si>
  <si>
    <t>Recommended Max Rate
for Continuous Operations (gpm)</t>
  </si>
  <si>
    <t>0.75 -1200</t>
  </si>
  <si>
    <t>1.5 - 2500</t>
  </si>
  <si>
    <t>2 - 4000</t>
  </si>
  <si>
    <t>4 - 160</t>
  </si>
  <si>
    <t>4 - 200</t>
  </si>
  <si>
    <t>120 - 8000</t>
  </si>
  <si>
    <t>35 - 39</t>
  </si>
  <si>
    <t>40 - 49</t>
  </si>
  <si>
    <t>50 - 59</t>
  </si>
  <si>
    <t>60 - 69</t>
  </si>
  <si>
    <t>70 - 79</t>
  </si>
  <si>
    <t>80 - 89</t>
  </si>
  <si>
    <t>90 - 99</t>
  </si>
  <si>
    <t>100 +</t>
  </si>
  <si>
    <t>Table 1 - Pressure adjustment factors</t>
  </si>
  <si>
    <r>
      <t xml:space="preserve">If you answered </t>
    </r>
    <r>
      <rPr>
        <b/>
        <u/>
        <sz val="11"/>
        <rFont val="Calibri"/>
        <family val="2"/>
        <scheme val="minor"/>
      </rPr>
      <t>Yes</t>
    </r>
    <r>
      <rPr>
        <b/>
        <sz val="11"/>
        <rFont val="Calibri"/>
        <family val="2"/>
        <scheme val="minor"/>
      </rPr>
      <t xml:space="preserve"> to Questions 1, 2, or 3, proceed to question 4, otherwise skip to PART VI.</t>
    </r>
  </si>
  <si>
    <t>a. Light-domestic type use (generally characterized in Part II of this application)   --------------------------&gt;</t>
  </si>
  <si>
    <t>b. Higher Industrial/commercial flow (mostly characterized by Parts III and IV of this application) ------------&gt;</t>
  </si>
  <si>
    <t>Proceed to #4 Below</t>
  </si>
  <si>
    <t>Proceed to #5 Below</t>
  </si>
  <si>
    <r>
      <rPr>
        <b/>
        <sz val="10"/>
        <rFont val="Calibri"/>
        <family val="2"/>
        <scheme val="minor"/>
      </rPr>
      <t>1.</t>
    </r>
    <r>
      <rPr>
        <sz val="10"/>
        <rFont val="Calibri"/>
        <family val="2"/>
        <scheme val="minor"/>
      </rPr>
      <t xml:space="preserve"> Based on your answers, a single service connection will be made, and the meter should be sized based on the following flow rates:</t>
    </r>
  </si>
  <si>
    <r>
      <rPr>
        <b/>
        <sz val="10"/>
        <rFont val="Calibri"/>
        <family val="2"/>
        <scheme val="minor"/>
      </rPr>
      <t xml:space="preserve">5. </t>
    </r>
    <r>
      <rPr>
        <sz val="10"/>
        <rFont val="Calibri"/>
        <family val="2"/>
        <scheme val="minor"/>
      </rPr>
      <t>Based on your answers, you have the option of having two service lines (fire and domestic), each with a meter, or using the HP Protectus meter. Under either circumstance, one wet cut to the distribution system will be made and the split for two service lines (if applicable) shall occur after the wet cut. Based on the information you provided, the meter should be sized based on the following flows:</t>
    </r>
  </si>
  <si>
    <t>5c. Fire Flow=</t>
  </si>
  <si>
    <t>Refer to Tables 3 - 6 on Page 7. The flow shown in 5a should bewithin the normal operating range. If a separate domestic meter is chosen, the flow shown in 5b should be less than or equal to the maximum intermittent flow.  If the HP Protectus meter is chosen, the maximum fire flow rate  shown in 5c should be less than or equal to the maximum intermittent flow rate. Select the smallest meter that meets all criteria. The designer is responsible for ensuring the system is designed to accommodate headlosses imposed by the meter selected.</t>
  </si>
  <si>
    <t>Refer to Tables 3 and 4 on Page 7. The flow shown in 4a should be within the normal operating range. The flow shown in 4b should between less than or equal to the maximum intermittent flow.  Select the smallest meter that meets both criteria. The designer is responsible for ensuring the system is designed to accommodate headlosses imposed by the meter selected.</t>
  </si>
  <si>
    <t>Based on your answers, two service lines are required. One wet cut to the distribution system will be made. From the connection to the distribution system, two service connections are required: one for fire service and the other for domestic.  A detector check valve or fire meter must be placed on the fire service line. Based on the information you provided, the domestic meter should be sized based on the following flows:</t>
  </si>
  <si>
    <r>
      <rPr>
        <b/>
        <sz val="10"/>
        <rFont val="Calibri"/>
        <family val="2"/>
        <scheme val="minor"/>
      </rPr>
      <t xml:space="preserve">4. </t>
    </r>
    <r>
      <rPr>
        <sz val="10"/>
        <rFont val="Calibri"/>
        <family val="2"/>
        <scheme val="minor"/>
      </rPr>
      <t>Based on your answers, two service lines are required. One wet cut to the distribution system will be made. From the connection to the distribution system, two service connections are required: one for fire service and the other for domestic.  A fire meter must be placed on the fire service line. Based on the information you provided, the domestic meter should be sized based on the following flows:</t>
    </r>
  </si>
  <si>
    <t>Refer to Tables 3 and 4 on Page 7. The flow shown in 2a should be within the normal operating range. The flow shown in 2b should be be less than or equal to the maximum intermittent flow.  Select the smallest meter that meets both criteria. The designer is responsible for ensuring the system is designed to accommodate headlosses imposed by the meter selected.</t>
  </si>
  <si>
    <t>Pressure adjustment factor (Refer to Table 1, Page 7)</t>
  </si>
  <si>
    <t>Refer to Tables 3 and 4 on Page 6. The flow shown in 1a should be within 10% of the normal operating range. If the flow in 1b &gt; 1a, the flow shown in 1b should between the normal operating range.  Select the smallest meter that meets both criteria. The designer is responsible for ensuring the system is designed to accommodate headlosses imposed by the meter selected.</t>
  </si>
  <si>
    <t>Table 3 - Neptune T-10 Meter or Approved Equal</t>
  </si>
  <si>
    <t>Table 4 - Neptune Tru/Flo Compound Meters or Approved Equal</t>
  </si>
  <si>
    <t>Table 5 - Neptune HP Protectus Meter or Approved Equal</t>
  </si>
  <si>
    <t>Table 6 - Neptune HP Turbine Meter or Approved Equal</t>
  </si>
  <si>
    <t>2 - 6500</t>
  </si>
  <si>
    <t xml:space="preserve">Note: The hydrant flow test request form is included on the SMCMUA Engineering webpage.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</si>
</sst>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11"/>
      <name val="Calibri"/>
      <family val="2"/>
      <scheme val="minor"/>
    </font>
    <font>
      <sz val="11"/>
      <name val="Calibri"/>
      <family val="2"/>
      <scheme val="minor"/>
    </font>
    <font>
      <b/>
      <sz val="12"/>
      <color theme="1"/>
      <name val="Calibri"/>
      <family val="2"/>
      <scheme val="minor"/>
    </font>
    <font>
      <b/>
      <sz val="12"/>
      <color theme="0"/>
      <name val="Calibri"/>
      <family val="2"/>
      <scheme val="minor"/>
    </font>
    <font>
      <b/>
      <vertAlign val="superscript"/>
      <sz val="12"/>
      <color theme="0"/>
      <name val="Calibri"/>
      <family val="2"/>
      <scheme val="minor"/>
    </font>
    <font>
      <b/>
      <sz val="11"/>
      <color theme="0"/>
      <name val="Calibri"/>
      <family val="2"/>
      <scheme val="minor"/>
    </font>
    <font>
      <sz val="10"/>
      <name val="Calibri"/>
      <family val="2"/>
      <scheme val="minor"/>
    </font>
    <font>
      <b/>
      <sz val="10"/>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u/>
      <sz val="11"/>
      <name val="Calibri"/>
      <family val="2"/>
      <scheme val="minor"/>
    </font>
    <font>
      <b/>
      <u/>
      <sz val="10"/>
      <name val="Calibri"/>
      <family val="2"/>
      <scheme val="minor"/>
    </font>
    <font>
      <b/>
      <u/>
      <sz val="10"/>
      <color theme="1"/>
      <name val="Calibri"/>
      <family val="2"/>
      <scheme val="minor"/>
    </font>
    <font>
      <sz val="10"/>
      <color theme="1"/>
      <name val="Arial"/>
      <family val="2"/>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dashDotDot">
        <color auto="1"/>
      </top>
      <bottom/>
      <diagonal/>
    </border>
    <border>
      <left/>
      <right/>
      <top/>
      <bottom style="dashDotDot">
        <color auto="1"/>
      </bottom>
      <diagonal/>
    </border>
    <border>
      <left style="thin">
        <color indexed="64"/>
      </left>
      <right style="thin">
        <color indexed="64"/>
      </right>
      <top style="double">
        <color indexed="64"/>
      </top>
      <bottom/>
      <diagonal/>
    </border>
  </borders>
  <cellStyleXfs count="3">
    <xf numFmtId="0" fontId="0" fillId="0" borderId="0"/>
    <xf numFmtId="0" fontId="3" fillId="0" borderId="0"/>
    <xf numFmtId="0" fontId="5" fillId="0" borderId="0"/>
  </cellStyleXfs>
  <cellXfs count="228">
    <xf numFmtId="0" fontId="0" fillId="0" borderId="0" xfId="0"/>
    <xf numFmtId="0" fontId="0" fillId="0" borderId="0" xfId="0" applyFont="1"/>
    <xf numFmtId="0" fontId="5" fillId="0" borderId="0" xfId="2" applyAlignment="1">
      <alignment horizontal="center"/>
    </xf>
    <xf numFmtId="0" fontId="5" fillId="0" borderId="0" xfId="2" applyFont="1" applyAlignment="1">
      <alignment horizontal="center"/>
    </xf>
    <xf numFmtId="0" fontId="1" fillId="0" borderId="0" xfId="0" applyFont="1"/>
    <xf numFmtId="0" fontId="7" fillId="0" borderId="1" xfId="2" applyFont="1" applyFill="1" applyBorder="1" applyAlignment="1">
      <alignment horizontal="center"/>
    </xf>
    <xf numFmtId="0" fontId="7" fillId="0" borderId="2" xfId="2" applyFont="1" applyFill="1" applyBorder="1" applyAlignment="1">
      <alignment horizontal="center"/>
    </xf>
    <xf numFmtId="0" fontId="7" fillId="0" borderId="0" xfId="2" applyFont="1" applyBorder="1" applyAlignment="1">
      <alignment horizontal="center"/>
    </xf>
    <xf numFmtId="0" fontId="6" fillId="0" borderId="0" xfId="2" applyFont="1" applyBorder="1" applyAlignment="1">
      <alignment horizontal="center"/>
    </xf>
    <xf numFmtId="0" fontId="6" fillId="0" borderId="0" xfId="2" applyFont="1" applyBorder="1" applyAlignment="1">
      <alignment horizontal="right"/>
    </xf>
    <xf numFmtId="3" fontId="7" fillId="0" borderId="0" xfId="2" applyNumberFormat="1" applyFont="1" applyBorder="1" applyAlignment="1">
      <alignment horizontal="center"/>
    </xf>
    <xf numFmtId="0" fontId="7" fillId="0" borderId="0" xfId="2" applyFont="1" applyFill="1" applyBorder="1" applyAlignment="1">
      <alignment horizontal="center"/>
    </xf>
    <xf numFmtId="0" fontId="7" fillId="0" borderId="0" xfId="2" applyFont="1" applyBorder="1" applyAlignment="1">
      <alignment horizontal="left" wrapText="1"/>
    </xf>
    <xf numFmtId="0" fontId="6" fillId="3" borderId="0" xfId="2" applyFont="1" applyFill="1" applyBorder="1" applyAlignment="1">
      <alignment horizontal="center"/>
    </xf>
    <xf numFmtId="0" fontId="7" fillId="3" borderId="12" xfId="2" applyFont="1" applyFill="1" applyBorder="1"/>
    <xf numFmtId="0" fontId="7" fillId="3" borderId="0" xfId="2" applyFont="1" applyFill="1" applyBorder="1" applyAlignment="1">
      <alignment horizontal="center" wrapText="1"/>
    </xf>
    <xf numFmtId="0" fontId="7" fillId="3" borderId="0" xfId="2" applyFont="1" applyFill="1" applyBorder="1"/>
    <xf numFmtId="0" fontId="7" fillId="3" borderId="21" xfId="2" applyFont="1" applyFill="1" applyBorder="1" applyAlignment="1">
      <alignment horizontal="center" wrapText="1"/>
    </xf>
    <xf numFmtId="0" fontId="7" fillId="3" borderId="0" xfId="2" applyFont="1" applyFill="1" applyBorder="1" applyAlignment="1">
      <alignment horizontal="center"/>
    </xf>
    <xf numFmtId="2" fontId="7" fillId="3" borderId="0" xfId="2" applyNumberFormat="1" applyFont="1" applyFill="1" applyBorder="1" applyAlignment="1">
      <alignment horizontal="center"/>
    </xf>
    <xf numFmtId="0" fontId="7" fillId="3" borderId="11" xfId="2" applyFont="1" applyFill="1" applyBorder="1" applyAlignment="1">
      <alignment horizontal="center"/>
    </xf>
    <xf numFmtId="0" fontId="7" fillId="3" borderId="21" xfId="2" applyFont="1" applyFill="1" applyBorder="1"/>
    <xf numFmtId="0" fontId="6" fillId="3" borderId="11" xfId="2" applyFont="1" applyFill="1" applyBorder="1" applyAlignment="1">
      <alignment horizontal="center"/>
    </xf>
    <xf numFmtId="0" fontId="7" fillId="0" borderId="11" xfId="2" applyFont="1" applyFill="1" applyBorder="1" applyAlignment="1">
      <alignment horizontal="center"/>
    </xf>
    <xf numFmtId="3" fontId="6" fillId="3" borderId="6" xfId="2" applyNumberFormat="1" applyFont="1" applyFill="1" applyBorder="1" applyAlignment="1">
      <alignment horizontal="center"/>
    </xf>
    <xf numFmtId="0" fontId="7" fillId="0" borderId="6" xfId="2" applyFont="1" applyFill="1" applyBorder="1" applyAlignment="1">
      <alignment horizontal="center"/>
    </xf>
    <xf numFmtId="0" fontId="6" fillId="3" borderId="27" xfId="2" applyFont="1" applyFill="1" applyBorder="1" applyAlignment="1">
      <alignment horizontal="center"/>
    </xf>
    <xf numFmtId="3" fontId="6" fillId="3" borderId="29" xfId="2" applyNumberFormat="1" applyFont="1" applyFill="1" applyBorder="1" applyAlignment="1">
      <alignment horizontal="center"/>
    </xf>
    <xf numFmtId="164" fontId="7" fillId="0" borderId="11" xfId="2" applyNumberFormat="1" applyFont="1" applyFill="1" applyBorder="1" applyAlignment="1">
      <alignment horizontal="center"/>
    </xf>
    <xf numFmtId="0" fontId="7" fillId="0" borderId="20" xfId="2" applyFont="1" applyFill="1" applyBorder="1" applyAlignment="1">
      <alignment horizontal="center"/>
    </xf>
    <xf numFmtId="0" fontId="7" fillId="0" borderId="12" xfId="1" applyFont="1" applyFill="1" applyBorder="1" applyAlignment="1" applyProtection="1">
      <alignment horizontal="left"/>
    </xf>
    <xf numFmtId="3" fontId="7" fillId="0" borderId="11" xfId="2" applyNumberFormat="1" applyFont="1" applyFill="1" applyBorder="1" applyAlignment="1">
      <alignment horizontal="center"/>
    </xf>
    <xf numFmtId="3" fontId="7" fillId="0" borderId="6" xfId="2" applyNumberFormat="1" applyFont="1" applyFill="1" applyBorder="1" applyAlignment="1">
      <alignment horizontal="center"/>
    </xf>
    <xf numFmtId="0" fontId="7" fillId="0" borderId="12" xfId="2" applyFont="1" applyFill="1" applyBorder="1" applyAlignment="1"/>
    <xf numFmtId="0" fontId="7" fillId="0" borderId="0" xfId="1" applyFont="1" applyFill="1" applyBorder="1" applyAlignment="1" applyProtection="1"/>
    <xf numFmtId="0" fontId="7" fillId="0" borderId="21" xfId="1" applyFont="1" applyFill="1" applyBorder="1" applyAlignment="1" applyProtection="1"/>
    <xf numFmtId="0" fontId="5" fillId="0" borderId="3" xfId="2" applyFont="1" applyBorder="1" applyAlignment="1">
      <alignment horizontal="center"/>
    </xf>
    <xf numFmtId="2" fontId="5" fillId="0" borderId="3" xfId="2" applyNumberFormat="1" applyFont="1" applyBorder="1" applyAlignment="1">
      <alignment horizontal="center"/>
    </xf>
    <xf numFmtId="0" fontId="5" fillId="0" borderId="4" xfId="2" applyFont="1" applyBorder="1" applyAlignment="1">
      <alignment horizontal="center"/>
    </xf>
    <xf numFmtId="2" fontId="5" fillId="0" borderId="4" xfId="2" applyNumberFormat="1" applyFont="1" applyBorder="1" applyAlignment="1">
      <alignment horizontal="center"/>
    </xf>
    <xf numFmtId="0" fontId="5" fillId="0" borderId="3" xfId="2" applyFont="1" applyBorder="1" applyAlignment="1">
      <alignment horizontal="center"/>
    </xf>
    <xf numFmtId="2" fontId="5" fillId="0" borderId="3" xfId="2" applyNumberFormat="1" applyFont="1" applyBorder="1" applyAlignment="1">
      <alignment horizontal="center"/>
    </xf>
    <xf numFmtId="0" fontId="5" fillId="0" borderId="4" xfId="2" applyFont="1" applyBorder="1" applyAlignment="1">
      <alignment horizontal="center"/>
    </xf>
    <xf numFmtId="0" fontId="7" fillId="3" borderId="12" xfId="2" applyFont="1" applyFill="1" applyBorder="1" applyAlignment="1">
      <alignment horizontal="right"/>
    </xf>
    <xf numFmtId="0" fontId="7" fillId="0" borderId="12" xfId="2" applyFont="1" applyBorder="1" applyAlignment="1">
      <alignment horizontal="right"/>
    </xf>
    <xf numFmtId="0" fontId="7" fillId="0" borderId="0" xfId="2" applyFont="1" applyBorder="1" applyAlignment="1">
      <alignment horizontal="right"/>
    </xf>
    <xf numFmtId="0" fontId="7" fillId="0" borderId="0" xfId="1" applyFont="1" applyFill="1" applyBorder="1" applyAlignment="1" applyProtection="1">
      <alignment horizontal="center"/>
    </xf>
    <xf numFmtId="0" fontId="7" fillId="0" borderId="21" xfId="2" applyFont="1" applyFill="1" applyBorder="1" applyAlignment="1">
      <alignment horizontal="center"/>
    </xf>
    <xf numFmtId="3" fontId="7" fillId="0" borderId="21" xfId="2" applyNumberFormat="1" applyFont="1" applyFill="1" applyBorder="1" applyAlignment="1">
      <alignment horizontal="center"/>
    </xf>
    <xf numFmtId="0" fontId="7" fillId="0" borderId="12" xfId="2" quotePrefix="1" applyFont="1" applyBorder="1" applyAlignment="1">
      <alignment horizontal="left"/>
    </xf>
    <xf numFmtId="0" fontId="5" fillId="0" borderId="0" xfId="2" applyFont="1" applyBorder="1" applyAlignment="1">
      <alignment horizontal="center"/>
    </xf>
    <xf numFmtId="0" fontId="5" fillId="0" borderId="3" xfId="2" applyFont="1" applyBorder="1" applyAlignment="1">
      <alignment horizontal="center" wrapText="1"/>
    </xf>
    <xf numFmtId="0" fontId="5" fillId="0" borderId="3" xfId="2" quotePrefix="1" applyFont="1" applyBorder="1" applyAlignment="1">
      <alignment horizontal="center" wrapText="1"/>
    </xf>
    <xf numFmtId="17" fontId="5" fillId="0" borderId="3" xfId="2" applyNumberFormat="1" applyFont="1" applyBorder="1" applyAlignment="1">
      <alignment horizontal="center" wrapText="1"/>
    </xf>
    <xf numFmtId="0" fontId="5" fillId="0" borderId="30" xfId="2" applyFont="1" applyBorder="1" applyAlignment="1">
      <alignment horizontal="center"/>
    </xf>
    <xf numFmtId="0" fontId="5" fillId="0" borderId="30" xfId="2" applyFont="1" applyBorder="1" applyAlignment="1">
      <alignment horizontal="center" wrapText="1"/>
    </xf>
    <xf numFmtId="0" fontId="5" fillId="0" borderId="1" xfId="2" applyFont="1" applyBorder="1" applyAlignment="1">
      <alignment horizontal="center"/>
    </xf>
    <xf numFmtId="0" fontId="5" fillId="0" borderId="4" xfId="2" applyFont="1" applyBorder="1" applyAlignment="1">
      <alignment horizontal="center" wrapText="1"/>
    </xf>
    <xf numFmtId="17" fontId="5" fillId="0" borderId="3" xfId="2" quotePrefix="1" applyNumberFormat="1" applyFont="1" applyBorder="1" applyAlignment="1">
      <alignment horizontal="center" wrapText="1"/>
    </xf>
    <xf numFmtId="0" fontId="7" fillId="0" borderId="22" xfId="1" applyFont="1" applyFill="1" applyBorder="1" applyAlignment="1" applyProtection="1"/>
    <xf numFmtId="0" fontId="7" fillId="0" borderId="12" xfId="2" applyFont="1" applyBorder="1" applyAlignment="1"/>
    <xf numFmtId="0" fontId="7" fillId="0" borderId="0" xfId="2" applyFont="1" applyBorder="1" applyAlignment="1"/>
    <xf numFmtId="0" fontId="7" fillId="0" borderId="1" xfId="2" applyFont="1" applyBorder="1" applyAlignment="1"/>
    <xf numFmtId="0" fontId="5" fillId="0" borderId="0" xfId="2" applyFont="1" applyFill="1" applyBorder="1" applyAlignment="1">
      <alignment horizontal="center"/>
    </xf>
    <xf numFmtId="0" fontId="7" fillId="0" borderId="0" xfId="1" applyFont="1" applyFill="1" applyBorder="1" applyAlignment="1" applyProtection="1">
      <alignment horizontal="right"/>
    </xf>
    <xf numFmtId="0" fontId="6" fillId="0" borderId="12" xfId="2" applyFont="1" applyBorder="1" applyAlignment="1">
      <alignment horizontal="left"/>
    </xf>
    <xf numFmtId="0" fontId="16" fillId="0" borderId="0" xfId="0" applyFont="1"/>
    <xf numFmtId="0" fontId="7" fillId="7" borderId="39" xfId="2" applyFont="1" applyFill="1" applyBorder="1" applyAlignment="1">
      <alignment horizontal="center" wrapText="1"/>
    </xf>
    <xf numFmtId="0" fontId="7" fillId="7" borderId="16" xfId="2" applyFont="1" applyFill="1" applyBorder="1" applyAlignment="1">
      <alignment horizontal="center" wrapText="1"/>
    </xf>
    <xf numFmtId="0" fontId="7" fillId="7" borderId="40" xfId="2" applyFont="1" applyFill="1" applyBorder="1" applyAlignment="1">
      <alignment horizontal="center"/>
    </xf>
    <xf numFmtId="2" fontId="1" fillId="7" borderId="0" xfId="0" applyNumberFormat="1" applyFont="1" applyFill="1" applyBorder="1" applyAlignment="1">
      <alignment horizontal="center"/>
    </xf>
    <xf numFmtId="3" fontId="7" fillId="0" borderId="3" xfId="2" applyNumberFormat="1" applyFont="1" applyFill="1" applyBorder="1" applyAlignment="1" applyProtection="1">
      <alignment horizontal="center"/>
      <protection locked="0"/>
    </xf>
    <xf numFmtId="0" fontId="1" fillId="7" borderId="3" xfId="0" applyFont="1" applyFill="1" applyBorder="1" applyAlignment="1">
      <alignment horizontal="center"/>
    </xf>
    <xf numFmtId="2" fontId="7" fillId="7" borderId="0" xfId="0" applyNumberFormat="1" applyFont="1" applyFill="1" applyBorder="1" applyAlignment="1">
      <alignment horizontal="center"/>
    </xf>
    <xf numFmtId="0" fontId="7" fillId="7" borderId="42" xfId="2" applyFont="1" applyFill="1" applyBorder="1" applyAlignment="1">
      <alignment horizontal="center"/>
    </xf>
    <xf numFmtId="2" fontId="1" fillId="7" borderId="27" xfId="0" applyNumberFormat="1" applyFont="1" applyFill="1" applyBorder="1" applyAlignment="1">
      <alignment horizontal="center"/>
    </xf>
    <xf numFmtId="3" fontId="7" fillId="0" borderId="43" xfId="2" applyNumberFormat="1" applyFont="1" applyFill="1" applyBorder="1" applyAlignment="1" applyProtection="1">
      <alignment horizontal="center"/>
      <protection locked="0"/>
    </xf>
    <xf numFmtId="0" fontId="1" fillId="7" borderId="43" xfId="0" applyFont="1" applyFill="1" applyBorder="1" applyAlignment="1">
      <alignment horizontal="center"/>
    </xf>
    <xf numFmtId="0" fontId="12" fillId="0" borderId="0" xfId="2" applyFont="1" applyFill="1" applyBorder="1" applyAlignment="1">
      <alignment horizontal="left" indent="1"/>
    </xf>
    <xf numFmtId="0" fontId="12" fillId="7" borderId="46" xfId="2" applyFont="1" applyFill="1" applyBorder="1" applyAlignment="1">
      <alignment horizontal="left" wrapText="1" indent="1"/>
    </xf>
    <xf numFmtId="0" fontId="12" fillId="7" borderId="35" xfId="2" applyFont="1" applyFill="1" applyBorder="1" applyAlignment="1">
      <alignment horizontal="left" wrapText="1" indent="1"/>
    </xf>
    <xf numFmtId="3" fontId="12" fillId="7" borderId="15" xfId="2" applyNumberFormat="1" applyFont="1" applyFill="1" applyBorder="1" applyAlignment="1">
      <alignment horizontal="right" indent="1"/>
    </xf>
    <xf numFmtId="3" fontId="12" fillId="7" borderId="1" xfId="2" applyNumberFormat="1" applyFont="1" applyFill="1" applyBorder="1" applyAlignment="1">
      <alignment horizontal="right" indent="1"/>
    </xf>
    <xf numFmtId="3" fontId="12" fillId="0" borderId="0" xfId="2" applyNumberFormat="1" applyFont="1" applyFill="1" applyBorder="1" applyAlignment="1">
      <alignment horizontal="left" indent="1"/>
    </xf>
    <xf numFmtId="0" fontId="12" fillId="0" borderId="0" xfId="2" applyFont="1" applyFill="1" applyBorder="1" applyAlignment="1">
      <alignment horizontal="left" wrapText="1" indent="1"/>
    </xf>
    <xf numFmtId="0" fontId="12" fillId="0" borderId="0" xfId="2" applyFont="1" applyBorder="1" applyAlignment="1">
      <alignment horizontal="left" wrapText="1" indent="1"/>
    </xf>
    <xf numFmtId="0" fontId="16" fillId="0" borderId="0" xfId="0" applyFont="1" applyAlignment="1">
      <alignment horizontal="left" indent="1"/>
    </xf>
    <xf numFmtId="0" fontId="12" fillId="0" borderId="0" xfId="0" applyFont="1" applyFill="1" applyBorder="1" applyAlignment="1"/>
    <xf numFmtId="0" fontId="16" fillId="0" borderId="0" xfId="0" applyFont="1" applyBorder="1"/>
    <xf numFmtId="0" fontId="16" fillId="0" borderId="0" xfId="0" applyFont="1" applyBorder="1" applyAlignment="1">
      <alignment horizontal="left" indent="1"/>
    </xf>
    <xf numFmtId="0" fontId="15" fillId="0" borderId="0" xfId="0" applyFont="1" applyAlignment="1">
      <alignment horizontal="left"/>
    </xf>
    <xf numFmtId="0" fontId="12" fillId="0" borderId="0" xfId="0" applyFont="1" applyFill="1" applyBorder="1" applyAlignment="1">
      <alignment horizontal="left" wrapText="1" indent="1"/>
    </xf>
    <xf numFmtId="0" fontId="12" fillId="0" borderId="0" xfId="0" applyFont="1" applyFill="1" applyBorder="1" applyAlignment="1">
      <alignment horizontal="left" indent="1"/>
    </xf>
    <xf numFmtId="0" fontId="13" fillId="0" borderId="0" xfId="0" applyFont="1" applyFill="1" applyBorder="1" applyAlignment="1">
      <alignment horizontal="left" indent="1"/>
    </xf>
    <xf numFmtId="0" fontId="13" fillId="0" borderId="0" xfId="0" applyFont="1" applyFill="1" applyBorder="1" applyAlignment="1">
      <alignment horizontal="left"/>
    </xf>
    <xf numFmtId="0" fontId="12" fillId="0" borderId="0" xfId="0" applyFont="1" applyFill="1" applyBorder="1" applyAlignment="1">
      <alignment horizontal="left" indent="6"/>
    </xf>
    <xf numFmtId="0" fontId="12" fillId="7" borderId="1" xfId="2" applyFont="1" applyFill="1" applyBorder="1" applyAlignment="1">
      <alignment horizontal="left" indent="4"/>
    </xf>
    <xf numFmtId="0" fontId="12" fillId="0" borderId="0" xfId="2" applyFont="1" applyBorder="1" applyAlignment="1">
      <alignment horizontal="right" wrapText="1"/>
    </xf>
    <xf numFmtId="0" fontId="12" fillId="0" borderId="0" xfId="2" applyFont="1" applyFill="1" applyBorder="1" applyAlignment="1">
      <alignment horizontal="right" wrapText="1"/>
    </xf>
    <xf numFmtId="0" fontId="0" fillId="0" borderId="0" xfId="0" applyBorder="1"/>
    <xf numFmtId="0" fontId="5" fillId="0" borderId="0" xfId="2" quotePrefix="1" applyFont="1" applyBorder="1" applyAlignment="1">
      <alignment horizontal="center" wrapText="1"/>
    </xf>
    <xf numFmtId="0" fontId="8" fillId="0" borderId="0" xfId="0" applyFont="1" applyAlignment="1"/>
    <xf numFmtId="0" fontId="4" fillId="0" borderId="12" xfId="2" applyFont="1" applyFill="1" applyBorder="1" applyAlignment="1"/>
    <xf numFmtId="0" fontId="5" fillId="0" borderId="49" xfId="2" applyFont="1" applyBorder="1" applyAlignment="1">
      <alignment horizontal="center"/>
    </xf>
    <xf numFmtId="0" fontId="5" fillId="0" borderId="49" xfId="2" applyFont="1" applyBorder="1" applyAlignment="1">
      <alignment horizontal="center" wrapText="1"/>
    </xf>
    <xf numFmtId="0" fontId="20" fillId="0" borderId="4" xfId="0" applyFont="1" applyBorder="1" applyAlignment="1">
      <alignment horizontal="center"/>
    </xf>
    <xf numFmtId="0" fontId="5" fillId="0" borderId="4" xfId="2" applyFont="1" applyFill="1" applyBorder="1" applyAlignment="1">
      <alignment horizontal="center" wrapText="1"/>
    </xf>
    <xf numFmtId="3" fontId="12" fillId="7" borderId="0" xfId="2" applyNumberFormat="1" applyFont="1" applyFill="1" applyBorder="1" applyAlignment="1">
      <alignment horizontal="right" indent="1"/>
    </xf>
    <xf numFmtId="0" fontId="12" fillId="7" borderId="38" xfId="2" applyFont="1" applyFill="1" applyBorder="1" applyAlignment="1">
      <alignment horizontal="left" wrapText="1" indent="1"/>
    </xf>
    <xf numFmtId="0" fontId="12" fillId="7" borderId="1" xfId="2" applyFont="1" applyFill="1" applyBorder="1" applyAlignment="1">
      <alignment horizontal="left" wrapText="1" indent="1"/>
    </xf>
    <xf numFmtId="49" fontId="3" fillId="0" borderId="4" xfId="2" applyNumberFormat="1" applyFont="1" applyBorder="1" applyAlignment="1">
      <alignment horizontal="center" wrapText="1"/>
    </xf>
    <xf numFmtId="0" fontId="0" fillId="0" borderId="0" xfId="0" applyFont="1" applyProtection="1"/>
    <xf numFmtId="0" fontId="14" fillId="0" borderId="0" xfId="0" applyFont="1" applyAlignment="1" applyProtection="1">
      <alignment horizontal="left"/>
    </xf>
    <xf numFmtId="0" fontId="8" fillId="0" borderId="0" xfId="0" applyFont="1" applyAlignment="1" applyProtection="1">
      <alignment horizontal="center"/>
    </xf>
    <xf numFmtId="0" fontId="2" fillId="3" borderId="12" xfId="0" applyFont="1" applyFill="1" applyBorder="1" applyProtection="1"/>
    <xf numFmtId="0" fontId="0" fillId="3" borderId="0" xfId="0" applyFont="1" applyFill="1" applyBorder="1" applyProtection="1"/>
    <xf numFmtId="0" fontId="0" fillId="3" borderId="21" xfId="0" applyFont="1" applyFill="1" applyBorder="1" applyProtection="1"/>
    <xf numFmtId="0" fontId="0" fillId="3" borderId="12" xfId="0" applyFont="1" applyFill="1" applyBorder="1" applyAlignment="1" applyProtection="1">
      <alignment horizontal="right"/>
    </xf>
    <xf numFmtId="0" fontId="7" fillId="5" borderId="1" xfId="1" applyFont="1" applyFill="1" applyBorder="1" applyAlignment="1" applyProtection="1">
      <alignment horizontal="center"/>
    </xf>
    <xf numFmtId="0" fontId="7" fillId="5" borderId="2" xfId="1" applyFont="1" applyFill="1" applyBorder="1" applyAlignment="1" applyProtection="1">
      <alignment horizontal="center"/>
    </xf>
    <xf numFmtId="0" fontId="0" fillId="5" borderId="0" xfId="0" applyFont="1" applyFill="1" applyProtection="1"/>
    <xf numFmtId="0" fontId="6" fillId="3" borderId="10" xfId="1" applyFont="1" applyFill="1" applyBorder="1" applyAlignment="1" applyProtection="1">
      <alignment horizontal="left" vertical="center"/>
    </xf>
    <xf numFmtId="0" fontId="6" fillId="3" borderId="1"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xf>
    <xf numFmtId="0" fontId="6" fillId="3" borderId="11" xfId="1" applyFont="1" applyFill="1" applyBorder="1" applyAlignment="1" applyProtection="1">
      <alignment horizontal="center" vertical="center" wrapText="1"/>
    </xf>
    <xf numFmtId="0" fontId="7" fillId="3" borderId="12" xfId="1" applyFont="1" applyFill="1" applyBorder="1" applyProtection="1"/>
    <xf numFmtId="0" fontId="7" fillId="3" borderId="0" xfId="1" applyFont="1" applyFill="1" applyBorder="1" applyAlignment="1" applyProtection="1">
      <alignment horizontal="center"/>
    </xf>
    <xf numFmtId="0" fontId="7" fillId="0" borderId="2" xfId="1" applyFont="1" applyFill="1" applyBorder="1" applyAlignment="1" applyProtection="1">
      <alignment horizontal="center"/>
    </xf>
    <xf numFmtId="3" fontId="7" fillId="3" borderId="6" xfId="1" applyNumberFormat="1" applyFont="1" applyFill="1" applyBorder="1" applyAlignment="1" applyProtection="1">
      <alignment horizontal="center"/>
    </xf>
    <xf numFmtId="0" fontId="6" fillId="3" borderId="12" xfId="1" applyFont="1" applyFill="1" applyBorder="1" applyProtection="1"/>
    <xf numFmtId="3" fontId="7" fillId="3" borderId="8" xfId="1" applyNumberFormat="1" applyFont="1" applyFill="1" applyBorder="1" applyAlignment="1" applyProtection="1">
      <alignment horizontal="center"/>
    </xf>
    <xf numFmtId="0" fontId="7" fillId="3" borderId="12" xfId="1" applyFont="1" applyFill="1" applyBorder="1" applyAlignment="1" applyProtection="1">
      <alignment horizontal="left" indent="1"/>
    </xf>
    <xf numFmtId="0" fontId="7" fillId="0" borderId="1" xfId="1" applyFont="1" applyFill="1" applyBorder="1" applyAlignment="1" applyProtection="1">
      <alignment horizontal="center"/>
    </xf>
    <xf numFmtId="0" fontId="7" fillId="3" borderId="15" xfId="1" applyFont="1" applyFill="1" applyBorder="1" applyAlignment="1" applyProtection="1">
      <alignment horizontal="center"/>
    </xf>
    <xf numFmtId="0" fontId="7" fillId="0" borderId="15" xfId="1" applyFont="1" applyFill="1" applyBorder="1" applyAlignment="1" applyProtection="1">
      <alignment horizontal="center"/>
    </xf>
    <xf numFmtId="0" fontId="0" fillId="3" borderId="0" xfId="0" applyFont="1" applyFill="1" applyProtection="1"/>
    <xf numFmtId="0" fontId="7" fillId="0" borderId="12" xfId="1" applyFont="1" applyFill="1" applyBorder="1" applyAlignment="1" applyProtection="1">
      <alignment horizontal="center"/>
    </xf>
    <xf numFmtId="0" fontId="7" fillId="0" borderId="31" xfId="1" applyFont="1" applyFill="1" applyBorder="1" applyAlignment="1" applyProtection="1">
      <alignment horizontal="center"/>
    </xf>
    <xf numFmtId="0" fontId="7" fillId="0" borderId="32" xfId="1" applyFont="1" applyFill="1" applyBorder="1" applyAlignment="1" applyProtection="1">
      <alignment horizontal="center"/>
    </xf>
    <xf numFmtId="0" fontId="6" fillId="3" borderId="13" xfId="1" applyFont="1" applyFill="1" applyBorder="1" applyAlignment="1" applyProtection="1">
      <alignment horizontal="center"/>
    </xf>
    <xf numFmtId="3" fontId="6" fillId="3" borderId="7" xfId="1" applyNumberFormat="1" applyFont="1" applyFill="1" applyBorder="1" applyAlignment="1" applyProtection="1">
      <alignment horizontal="center"/>
    </xf>
    <xf numFmtId="1" fontId="7" fillId="0" borderId="17" xfId="1" applyNumberFormat="1" applyFont="1" applyFill="1" applyBorder="1" applyAlignment="1" applyProtection="1">
      <alignment horizontal="center"/>
    </xf>
    <xf numFmtId="2" fontId="7" fillId="0" borderId="6" xfId="1" applyNumberFormat="1" applyFont="1" applyFill="1" applyBorder="1" applyAlignment="1" applyProtection="1">
      <alignment horizontal="center"/>
    </xf>
    <xf numFmtId="164" fontId="7" fillId="3" borderId="8" xfId="1" applyNumberFormat="1" applyFont="1" applyFill="1" applyBorder="1" applyAlignment="1" applyProtection="1">
      <alignment horizontal="center"/>
    </xf>
    <xf numFmtId="0" fontId="6" fillId="6" borderId="14" xfId="1" applyFont="1" applyFill="1" applyBorder="1" applyAlignment="1" applyProtection="1">
      <alignment horizontal="center"/>
    </xf>
    <xf numFmtId="3" fontId="6" fillId="6" borderId="9" xfId="1" applyNumberFormat="1" applyFont="1" applyFill="1" applyBorder="1" applyAlignment="1" applyProtection="1">
      <alignment horizontal="center"/>
    </xf>
    <xf numFmtId="0" fontId="9" fillId="4" borderId="0" xfId="1" applyFont="1" applyFill="1" applyBorder="1" applyAlignment="1" applyProtection="1"/>
    <xf numFmtId="0" fontId="8" fillId="0" borderId="0" xfId="0" applyFont="1" applyAlignment="1" applyProtection="1">
      <alignment horizontal="center"/>
    </xf>
    <xf numFmtId="0" fontId="9" fillId="4" borderId="23" xfId="1" applyFont="1" applyFill="1" applyBorder="1" applyAlignment="1" applyProtection="1">
      <alignment horizontal="left"/>
    </xf>
    <xf numFmtId="0" fontId="9" fillId="4" borderId="14" xfId="1" applyFont="1" applyFill="1" applyBorder="1" applyAlignment="1" applyProtection="1">
      <alignment horizontal="left"/>
    </xf>
    <xf numFmtId="0" fontId="9" fillId="4" borderId="9" xfId="1" applyFont="1" applyFill="1" applyBorder="1" applyAlignment="1" applyProtection="1">
      <alignment horizontal="left"/>
    </xf>
    <xf numFmtId="0" fontId="0" fillId="0" borderId="18" xfId="0" applyFont="1" applyFill="1" applyBorder="1" applyAlignment="1" applyProtection="1">
      <alignment horizontal="left" wrapText="1"/>
    </xf>
    <xf numFmtId="0" fontId="0" fillId="0" borderId="27" xfId="0" applyFont="1" applyFill="1" applyBorder="1" applyAlignment="1" applyProtection="1">
      <alignment horizontal="left" wrapText="1"/>
    </xf>
    <xf numFmtId="0" fontId="0" fillId="0" borderId="19" xfId="0" applyFont="1" applyFill="1" applyBorder="1" applyAlignment="1" applyProtection="1">
      <alignment horizontal="left" wrapText="1"/>
    </xf>
    <xf numFmtId="0" fontId="7" fillId="3" borderId="12" xfId="1" applyFont="1" applyFill="1" applyBorder="1" applyAlignment="1" applyProtection="1">
      <alignment horizontal="right"/>
    </xf>
    <xf numFmtId="0" fontId="7" fillId="3" borderId="0" xfId="1" applyFont="1" applyFill="1" applyBorder="1" applyAlignment="1" applyProtection="1">
      <alignment horizontal="right"/>
    </xf>
    <xf numFmtId="0" fontId="6" fillId="6" borderId="23" xfId="1" applyFont="1" applyFill="1" applyBorder="1" applyAlignment="1" applyProtection="1">
      <alignment horizontal="right"/>
    </xf>
    <xf numFmtId="0" fontId="6" fillId="6" borderId="14" xfId="1" applyFont="1" applyFill="1" applyBorder="1" applyAlignment="1" applyProtection="1">
      <alignment horizontal="right"/>
    </xf>
    <xf numFmtId="0" fontId="7" fillId="0" borderId="22" xfId="1" applyFont="1" applyBorder="1" applyAlignment="1" applyProtection="1">
      <alignment horizontal="left"/>
    </xf>
    <xf numFmtId="0" fontId="6" fillId="3" borderId="24" xfId="1" applyFont="1" applyFill="1" applyBorder="1" applyAlignment="1" applyProtection="1">
      <alignment horizontal="right"/>
    </xf>
    <xf numFmtId="0" fontId="6" fillId="3" borderId="13" xfId="1" applyFont="1" applyFill="1" applyBorder="1" applyAlignment="1" applyProtection="1">
      <alignment horizontal="right"/>
    </xf>
    <xf numFmtId="0" fontId="7" fillId="3" borderId="25" xfId="1" applyFont="1" applyFill="1" applyBorder="1" applyAlignment="1" applyProtection="1">
      <alignment horizontal="right"/>
    </xf>
    <xf numFmtId="0" fontId="7" fillId="3" borderId="26" xfId="1" applyFont="1" applyFill="1" applyBorder="1" applyAlignment="1" applyProtection="1">
      <alignment horizontal="right"/>
    </xf>
    <xf numFmtId="0" fontId="5" fillId="0" borderId="0" xfId="2" applyAlignment="1">
      <alignment horizontal="center"/>
    </xf>
    <xf numFmtId="0" fontId="8" fillId="0" borderId="0" xfId="0" applyFont="1" applyAlignment="1">
      <alignment horizontal="center"/>
    </xf>
    <xf numFmtId="0" fontId="6" fillId="3" borderId="12" xfId="2" applyFont="1" applyFill="1" applyBorder="1" applyAlignment="1">
      <alignment horizontal="right"/>
    </xf>
    <xf numFmtId="0" fontId="6" fillId="3" borderId="0" xfId="2" applyFont="1" applyFill="1" applyBorder="1" applyAlignment="1">
      <alignment horizontal="right"/>
    </xf>
    <xf numFmtId="0" fontId="7" fillId="0" borderId="18" xfId="2" applyFont="1" applyBorder="1" applyAlignment="1">
      <alignment horizontal="left" wrapText="1"/>
    </xf>
    <xf numFmtId="0" fontId="7" fillId="0" borderId="27" xfId="2" applyFont="1" applyBorder="1" applyAlignment="1">
      <alignment horizontal="left" wrapText="1"/>
    </xf>
    <xf numFmtId="0" fontId="7" fillId="0" borderId="19" xfId="2" applyFont="1" applyBorder="1" applyAlignment="1">
      <alignment horizontal="left" wrapText="1"/>
    </xf>
    <xf numFmtId="0" fontId="7" fillId="3" borderId="12" xfId="2" applyFont="1" applyFill="1" applyBorder="1" applyAlignment="1">
      <alignment horizontal="right"/>
    </xf>
    <xf numFmtId="0" fontId="7" fillId="3" borderId="0" xfId="2" applyFont="1" applyFill="1" applyBorder="1" applyAlignment="1">
      <alignment horizontal="right"/>
    </xf>
    <xf numFmtId="0" fontId="6" fillId="3" borderId="18" xfId="2" applyFont="1" applyFill="1" applyBorder="1" applyAlignment="1">
      <alignment horizontal="right"/>
    </xf>
    <xf numFmtId="0" fontId="6" fillId="3" borderId="27" xfId="2" applyFont="1" applyFill="1" applyBorder="1" applyAlignment="1">
      <alignment horizontal="right"/>
    </xf>
    <xf numFmtId="0" fontId="7" fillId="0" borderId="12" xfId="2" applyFont="1" applyFill="1" applyBorder="1" applyAlignment="1">
      <alignment horizontal="right"/>
    </xf>
    <xf numFmtId="0" fontId="7" fillId="0" borderId="0" xfId="2" applyFont="1" applyFill="1" applyBorder="1" applyAlignment="1">
      <alignment horizontal="right"/>
    </xf>
    <xf numFmtId="2" fontId="7" fillId="7" borderId="5" xfId="2" applyNumberFormat="1" applyFont="1" applyFill="1" applyBorder="1" applyAlignment="1">
      <alignment horizontal="center"/>
    </xf>
    <xf numFmtId="2" fontId="7" fillId="7" borderId="21" xfId="2" applyNumberFormat="1" applyFont="1" applyFill="1" applyBorder="1" applyAlignment="1">
      <alignment horizontal="center"/>
    </xf>
    <xf numFmtId="2" fontId="7" fillId="7" borderId="44" xfId="2" applyNumberFormat="1" applyFont="1" applyFill="1" applyBorder="1" applyAlignment="1">
      <alignment horizontal="center"/>
    </xf>
    <xf numFmtId="2" fontId="7" fillId="7" borderId="19" xfId="2" applyNumberFormat="1" applyFont="1" applyFill="1" applyBorder="1" applyAlignment="1">
      <alignment horizontal="center"/>
    </xf>
    <xf numFmtId="0" fontId="7" fillId="0" borderId="22" xfId="2" applyFont="1" applyBorder="1" applyAlignment="1">
      <alignment horizontal="left" wrapText="1"/>
    </xf>
    <xf numFmtId="0" fontId="2" fillId="0" borderId="0" xfId="0" applyFont="1" applyAlignment="1">
      <alignment horizontal="center"/>
    </xf>
    <xf numFmtId="0" fontId="7" fillId="0" borderId="12" xfId="2" applyFont="1" applyBorder="1" applyAlignment="1">
      <alignment horizontal="right"/>
    </xf>
    <xf numFmtId="0" fontId="7" fillId="0" borderId="0" xfId="2" applyFont="1" applyBorder="1" applyAlignment="1">
      <alignment horizontal="right"/>
    </xf>
    <xf numFmtId="0" fontId="11" fillId="4" borderId="23" xfId="1" applyFont="1" applyFill="1" applyBorder="1" applyAlignment="1" applyProtection="1">
      <alignment horizontal="left"/>
    </xf>
    <xf numFmtId="0" fontId="11" fillId="4" borderId="14" xfId="1" applyFont="1" applyFill="1" applyBorder="1" applyAlignment="1" applyProtection="1">
      <alignment horizontal="left"/>
    </xf>
    <xf numFmtId="0" fontId="11" fillId="4" borderId="9" xfId="1" applyFont="1" applyFill="1" applyBorder="1" applyAlignment="1" applyProtection="1">
      <alignment horizontal="left"/>
    </xf>
    <xf numFmtId="0" fontId="6" fillId="2" borderId="28" xfId="2" applyFont="1" applyFill="1" applyBorder="1" applyAlignment="1">
      <alignment horizontal="center"/>
    </xf>
    <xf numFmtId="0" fontId="6" fillId="2" borderId="22" xfId="2" applyFont="1" applyFill="1" applyBorder="1" applyAlignment="1">
      <alignment horizontal="center"/>
    </xf>
    <xf numFmtId="0" fontId="6" fillId="2" borderId="33" xfId="2" applyFont="1" applyFill="1" applyBorder="1" applyAlignment="1">
      <alignment horizontal="center"/>
    </xf>
    <xf numFmtId="0" fontId="7" fillId="7" borderId="36" xfId="2" applyFont="1" applyFill="1" applyBorder="1" applyAlignment="1">
      <alignment horizontal="center" wrapText="1"/>
    </xf>
    <xf numFmtId="0" fontId="7" fillId="7" borderId="7" xfId="2" applyFont="1" applyFill="1" applyBorder="1" applyAlignment="1">
      <alignment horizontal="center" wrapText="1"/>
    </xf>
    <xf numFmtId="2" fontId="7" fillId="7" borderId="37" xfId="2" applyNumberFormat="1" applyFont="1" applyFill="1" applyBorder="1" applyAlignment="1">
      <alignment horizontal="center"/>
    </xf>
    <xf numFmtId="2" fontId="7" fillId="7" borderId="41" xfId="2" applyNumberFormat="1" applyFont="1" applyFill="1" applyBorder="1" applyAlignment="1">
      <alignment horizontal="center"/>
    </xf>
    <xf numFmtId="0" fontId="12" fillId="7" borderId="14" xfId="2" applyFont="1" applyFill="1" applyBorder="1" applyAlignment="1">
      <alignment horizontal="right" wrapText="1"/>
    </xf>
    <xf numFmtId="0" fontId="12" fillId="7" borderId="9" xfId="2" applyFont="1" applyFill="1" applyBorder="1" applyAlignment="1">
      <alignment horizontal="right" wrapText="1"/>
    </xf>
    <xf numFmtId="0" fontId="16" fillId="0" borderId="48" xfId="0" applyFont="1" applyBorder="1" applyAlignment="1">
      <alignment horizontal="center"/>
    </xf>
    <xf numFmtId="0" fontId="12" fillId="7" borderId="23" xfId="2" applyFont="1" applyFill="1" applyBorder="1" applyAlignment="1">
      <alignment horizontal="right" wrapText="1"/>
    </xf>
    <xf numFmtId="0" fontId="13" fillId="0" borderId="22" xfId="2" applyFont="1" applyBorder="1" applyAlignment="1">
      <alignment horizontal="left" wrapText="1"/>
    </xf>
    <xf numFmtId="0" fontId="12" fillId="0" borderId="15" xfId="2" applyFont="1" applyFill="1" applyBorder="1" applyAlignment="1">
      <alignment horizontal="left" wrapText="1" indent="1"/>
    </xf>
    <xf numFmtId="0" fontId="12" fillId="0" borderId="14" xfId="2" applyFont="1" applyBorder="1" applyAlignment="1">
      <alignment horizontal="right" wrapText="1"/>
    </xf>
    <xf numFmtId="0" fontId="12" fillId="0" borderId="9" xfId="2" applyFont="1" applyBorder="1" applyAlignment="1">
      <alignment horizontal="right" wrapText="1"/>
    </xf>
    <xf numFmtId="0" fontId="12" fillId="0" borderId="0" xfId="2" applyFont="1" applyBorder="1" applyAlignment="1">
      <alignment horizontal="left" wrapText="1" indent="1"/>
    </xf>
    <xf numFmtId="0" fontId="12" fillId="7" borderId="45" xfId="2" applyFont="1" applyFill="1" applyBorder="1" applyAlignment="1">
      <alignment horizontal="left" indent="4"/>
    </xf>
    <xf numFmtId="0" fontId="12" fillId="7" borderId="15" xfId="2" applyFont="1" applyFill="1" applyBorder="1" applyAlignment="1">
      <alignment horizontal="left" indent="4"/>
    </xf>
    <xf numFmtId="0" fontId="12" fillId="7" borderId="34" xfId="2" applyFont="1" applyFill="1" applyBorder="1" applyAlignment="1">
      <alignment horizontal="left" indent="4"/>
    </xf>
    <xf numFmtId="0" fontId="12" fillId="7" borderId="1" xfId="2" applyFont="1" applyFill="1" applyBorder="1" applyAlignment="1">
      <alignment horizontal="left" indent="4"/>
    </xf>
    <xf numFmtId="0" fontId="12" fillId="0" borderId="14" xfId="2" applyFont="1" applyBorder="1" applyAlignment="1">
      <alignment horizontal="right" wrapText="1" indent="1"/>
    </xf>
    <xf numFmtId="0" fontId="12" fillId="0" borderId="9" xfId="2" applyFont="1" applyBorder="1" applyAlignment="1">
      <alignment horizontal="right" wrapText="1"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7" borderId="5" xfId="2" applyFont="1" applyFill="1" applyBorder="1" applyAlignment="1">
      <alignment horizontal="left" indent="4"/>
    </xf>
    <xf numFmtId="0" fontId="12" fillId="7" borderId="0" xfId="2" applyFont="1" applyFill="1" applyBorder="1" applyAlignment="1">
      <alignment horizontal="left" indent="4"/>
    </xf>
    <xf numFmtId="0" fontId="12" fillId="0" borderId="14" xfId="2" applyFont="1" applyBorder="1" applyAlignment="1">
      <alignment horizontal="left" wrapText="1" indent="1"/>
    </xf>
    <xf numFmtId="0" fontId="12" fillId="0" borderId="9" xfId="2" applyFont="1" applyBorder="1" applyAlignment="1">
      <alignment horizontal="left" wrapText="1" indent="1"/>
    </xf>
    <xf numFmtId="0" fontId="12" fillId="0" borderId="0" xfId="2" applyFont="1" applyBorder="1" applyAlignment="1">
      <alignment wrapText="1"/>
    </xf>
    <xf numFmtId="0" fontId="12" fillId="7" borderId="23" xfId="2" applyFont="1" applyFill="1" applyBorder="1" applyAlignment="1">
      <alignment horizontal="center" wrapText="1"/>
    </xf>
    <xf numFmtId="0" fontId="12" fillId="7" borderId="14" xfId="2" applyFont="1" applyFill="1" applyBorder="1" applyAlignment="1">
      <alignment horizontal="center" wrapText="1"/>
    </xf>
    <xf numFmtId="0" fontId="12" fillId="0" borderId="0" xfId="2" applyFont="1" applyBorder="1" applyAlignment="1">
      <alignment horizontal="left" wrapText="1"/>
    </xf>
    <xf numFmtId="0" fontId="12" fillId="0" borderId="47" xfId="2" applyFont="1" applyBorder="1" applyAlignment="1">
      <alignment horizontal="left" wrapText="1" indent="1"/>
    </xf>
    <xf numFmtId="0" fontId="4" fillId="2" borderId="23" xfId="2" applyFont="1" applyFill="1" applyBorder="1" applyAlignment="1">
      <alignment horizontal="center"/>
    </xf>
    <xf numFmtId="0" fontId="4" fillId="2" borderId="14" xfId="2" applyFont="1" applyFill="1" applyBorder="1" applyAlignment="1">
      <alignment horizontal="center"/>
    </xf>
    <xf numFmtId="0" fontId="4" fillId="2" borderId="9" xfId="2" applyFont="1" applyFill="1" applyBorder="1" applyAlignment="1">
      <alignment horizontal="center"/>
    </xf>
    <xf numFmtId="0" fontId="4" fillId="2" borderId="23" xfId="2" applyFont="1" applyFill="1" applyBorder="1" applyAlignment="1">
      <alignment horizontal="left" wrapText="1"/>
    </xf>
    <xf numFmtId="0" fontId="4" fillId="2" borderId="9" xfId="2" applyFont="1" applyFill="1" applyBorder="1" applyAlignment="1">
      <alignment horizontal="left" wrapText="1"/>
    </xf>
    <xf numFmtId="0" fontId="4" fillId="2" borderId="23" xfId="2" applyFont="1" applyFill="1" applyBorder="1" applyAlignment="1">
      <alignment horizontal="center" wrapText="1"/>
    </xf>
    <xf numFmtId="0" fontId="4" fillId="2" borderId="14" xfId="2" applyFont="1" applyFill="1" applyBorder="1" applyAlignment="1">
      <alignment horizontal="center" wrapText="1"/>
    </xf>
    <xf numFmtId="0" fontId="4" fillId="2" borderId="9" xfId="2"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146050</xdr:rowOff>
    </xdr:from>
    <xdr:to>
      <xdr:col>8</xdr:col>
      <xdr:colOff>436293</xdr:colOff>
      <xdr:row>21</xdr:row>
      <xdr:rowOff>174625</xdr:rowOff>
    </xdr:to>
    <xdr:pic>
      <xdr:nvPicPr>
        <xdr:cNvPr id="2" name="Picture 1" descr="fig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52425"/>
          <a:ext cx="5214668" cy="383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24</xdr:row>
      <xdr:rowOff>47625</xdr:rowOff>
    </xdr:from>
    <xdr:to>
      <xdr:col>8</xdr:col>
      <xdr:colOff>396875</xdr:colOff>
      <xdr:row>44</xdr:row>
      <xdr:rowOff>77732</xdr:rowOff>
    </xdr:to>
    <xdr:pic>
      <xdr:nvPicPr>
        <xdr:cNvPr id="3" name="Picture 2" descr="fig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4619625"/>
          <a:ext cx="5156200" cy="3840107"/>
        </a:xfrm>
        <a:prstGeom prst="rect">
          <a:avLst/>
        </a:prstGeom>
        <a:noFill/>
        <a:ln>
          <a:noFill/>
        </a:ln>
        <a:scene3d>
          <a:camera prst="orthographicFront">
            <a:rot lat="0" lon="0" rev="30000"/>
          </a:camera>
          <a:lightRig rig="threePt" dir="t"/>
        </a:scene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abSelected="1" view="pageBreakPreview" topLeftCell="A7" zoomScale="85" zoomScaleNormal="85" zoomScaleSheetLayoutView="85" workbookViewId="0">
      <selection activeCell="A17" sqref="A17"/>
    </sheetView>
  </sheetViews>
  <sheetFormatPr defaultRowHeight="15" x14ac:dyDescent="0.25"/>
  <cols>
    <col min="1" max="1" width="44.42578125" style="111" customWidth="1"/>
    <col min="2" max="2" width="11" style="111" customWidth="1"/>
    <col min="3" max="3" width="7.5703125" style="111" customWidth="1"/>
    <col min="4" max="4" width="9.140625" style="111"/>
    <col min="5" max="5" width="5.140625" style="111" customWidth="1"/>
    <col min="6" max="6" width="13.140625" style="111" customWidth="1"/>
    <col min="7" max="10" width="9.140625" style="111"/>
    <col min="11" max="11" width="69" style="111" customWidth="1"/>
    <col min="12" max="16384" width="9.140625" style="111"/>
  </cols>
  <sheetData>
    <row r="1" spans="1:6" ht="15.75" x14ac:dyDescent="0.25">
      <c r="A1" s="147" t="s">
        <v>124</v>
      </c>
      <c r="B1" s="147"/>
      <c r="C1" s="147"/>
      <c r="D1" s="147"/>
      <c r="E1" s="147"/>
      <c r="F1" s="147"/>
    </row>
    <row r="2" spans="1:6" ht="15.75" x14ac:dyDescent="0.25">
      <c r="A2" s="112" t="s">
        <v>123</v>
      </c>
      <c r="B2" s="113"/>
      <c r="C2" s="113"/>
      <c r="D2" s="113"/>
      <c r="E2" s="113"/>
      <c r="F2" s="113"/>
    </row>
    <row r="3" spans="1:6" ht="15.75" thickBot="1" x14ac:dyDescent="0.3"/>
    <row r="4" spans="1:6" ht="16.5" customHeight="1" thickBot="1" x14ac:dyDescent="0.3">
      <c r="A4" s="148" t="s">
        <v>36</v>
      </c>
      <c r="B4" s="149"/>
      <c r="C4" s="149"/>
      <c r="D4" s="149"/>
      <c r="E4" s="149"/>
      <c r="F4" s="150"/>
    </row>
    <row r="5" spans="1:6" ht="15.75" customHeight="1" x14ac:dyDescent="0.25">
      <c r="A5" s="114" t="s">
        <v>37</v>
      </c>
      <c r="B5" s="115"/>
      <c r="C5" s="115"/>
      <c r="D5" s="115"/>
      <c r="E5" s="115"/>
      <c r="F5" s="116"/>
    </row>
    <row r="6" spans="1:6" x14ac:dyDescent="0.25">
      <c r="A6" s="117" t="s">
        <v>38</v>
      </c>
      <c r="B6" s="118"/>
      <c r="C6" s="115"/>
      <c r="D6" s="115"/>
      <c r="E6" s="115"/>
      <c r="F6" s="116"/>
    </row>
    <row r="7" spans="1:6" x14ac:dyDescent="0.25">
      <c r="A7" s="117" t="s">
        <v>39</v>
      </c>
      <c r="B7" s="119"/>
      <c r="C7" s="115"/>
      <c r="D7" s="115"/>
      <c r="E7" s="115"/>
      <c r="F7" s="116"/>
    </row>
    <row r="8" spans="1:6" ht="48" customHeight="1" thickBot="1" x14ac:dyDescent="0.3">
      <c r="A8" s="151" t="s">
        <v>187</v>
      </c>
      <c r="B8" s="152"/>
      <c r="C8" s="152"/>
      <c r="D8" s="152"/>
      <c r="E8" s="152"/>
      <c r="F8" s="153"/>
    </row>
    <row r="9" spans="1:6" ht="15.75" thickBot="1" x14ac:dyDescent="0.3">
      <c r="A9" s="120"/>
      <c r="B9" s="120"/>
      <c r="C9" s="120"/>
      <c r="D9" s="120"/>
      <c r="E9" s="120"/>
      <c r="F9" s="120"/>
    </row>
    <row r="10" spans="1:6" ht="18.75" thickBot="1" x14ac:dyDescent="0.3">
      <c r="A10" s="148" t="s">
        <v>35</v>
      </c>
      <c r="B10" s="149"/>
      <c r="C10" s="149"/>
      <c r="D10" s="149"/>
      <c r="E10" s="149"/>
      <c r="F10" s="150"/>
    </row>
    <row r="11" spans="1:6" ht="45" x14ac:dyDescent="0.25">
      <c r="A11" s="121" t="s">
        <v>0</v>
      </c>
      <c r="B11" s="122" t="s">
        <v>1</v>
      </c>
      <c r="C11" s="123"/>
      <c r="D11" s="122" t="s">
        <v>2</v>
      </c>
      <c r="E11" s="123"/>
      <c r="F11" s="124" t="s">
        <v>3</v>
      </c>
    </row>
    <row r="12" spans="1:6" x14ac:dyDescent="0.25">
      <c r="A12" s="125" t="s">
        <v>19</v>
      </c>
      <c r="B12" s="126">
        <v>4</v>
      </c>
      <c r="C12" s="126" t="s">
        <v>5</v>
      </c>
      <c r="D12" s="127"/>
      <c r="E12" s="126" t="s">
        <v>6</v>
      </c>
      <c r="F12" s="128">
        <f>B12*D12</f>
        <v>0</v>
      </c>
    </row>
    <row r="13" spans="1:6" x14ac:dyDescent="0.25">
      <c r="A13" s="125" t="s">
        <v>18</v>
      </c>
      <c r="B13" s="126">
        <v>35</v>
      </c>
      <c r="C13" s="126" t="s">
        <v>5</v>
      </c>
      <c r="D13" s="127"/>
      <c r="E13" s="126" t="s">
        <v>6</v>
      </c>
      <c r="F13" s="128">
        <f t="shared" ref="F13:F24" si="0">B13*D13</f>
        <v>0</v>
      </c>
    </row>
    <row r="14" spans="1:6" x14ac:dyDescent="0.25">
      <c r="A14" s="125" t="s">
        <v>16</v>
      </c>
      <c r="B14" s="126">
        <v>16</v>
      </c>
      <c r="C14" s="126" t="s">
        <v>5</v>
      </c>
      <c r="D14" s="127"/>
      <c r="E14" s="126" t="s">
        <v>6</v>
      </c>
      <c r="F14" s="128">
        <f t="shared" si="0"/>
        <v>0</v>
      </c>
    </row>
    <row r="15" spans="1:6" x14ac:dyDescent="0.25">
      <c r="A15" s="125" t="s">
        <v>15</v>
      </c>
      <c r="B15" s="126">
        <v>35</v>
      </c>
      <c r="C15" s="126" t="s">
        <v>5</v>
      </c>
      <c r="D15" s="127"/>
      <c r="E15" s="126" t="s">
        <v>6</v>
      </c>
      <c r="F15" s="128">
        <f t="shared" si="0"/>
        <v>0</v>
      </c>
    </row>
    <row r="16" spans="1:6" x14ac:dyDescent="0.25">
      <c r="A16" s="125" t="s">
        <v>17</v>
      </c>
      <c r="B16" s="126">
        <v>2</v>
      </c>
      <c r="C16" s="126" t="s">
        <v>5</v>
      </c>
      <c r="D16" s="127"/>
      <c r="E16" s="126" t="s">
        <v>6</v>
      </c>
      <c r="F16" s="128">
        <f t="shared" si="0"/>
        <v>0</v>
      </c>
    </row>
    <row r="17" spans="1:6" x14ac:dyDescent="0.25">
      <c r="A17" s="125" t="s">
        <v>8</v>
      </c>
      <c r="B17" s="126">
        <v>2</v>
      </c>
      <c r="C17" s="126" t="s">
        <v>5</v>
      </c>
      <c r="D17" s="127"/>
      <c r="E17" s="126" t="s">
        <v>6</v>
      </c>
      <c r="F17" s="128">
        <f t="shared" si="0"/>
        <v>0</v>
      </c>
    </row>
    <row r="18" spans="1:6" x14ac:dyDescent="0.25">
      <c r="A18" s="125" t="s">
        <v>13</v>
      </c>
      <c r="B18" s="126">
        <v>2.5</v>
      </c>
      <c r="C18" s="126" t="s">
        <v>5</v>
      </c>
      <c r="D18" s="127"/>
      <c r="E18" s="126" t="s">
        <v>6</v>
      </c>
      <c r="F18" s="128">
        <f t="shared" si="0"/>
        <v>0</v>
      </c>
    </row>
    <row r="19" spans="1:6" x14ac:dyDescent="0.25">
      <c r="A19" s="125" t="s">
        <v>4</v>
      </c>
      <c r="B19" s="126">
        <v>8</v>
      </c>
      <c r="C19" s="126" t="s">
        <v>5</v>
      </c>
      <c r="D19" s="127"/>
      <c r="E19" s="126" t="s">
        <v>6</v>
      </c>
      <c r="F19" s="128">
        <f t="shared" si="0"/>
        <v>0</v>
      </c>
    </row>
    <row r="20" spans="1:6" x14ac:dyDescent="0.25">
      <c r="A20" s="125" t="s">
        <v>12</v>
      </c>
      <c r="B20" s="126">
        <v>1.5</v>
      </c>
      <c r="C20" s="126" t="s">
        <v>5</v>
      </c>
      <c r="D20" s="127"/>
      <c r="E20" s="126" t="s">
        <v>6</v>
      </c>
      <c r="F20" s="128">
        <f t="shared" si="0"/>
        <v>0</v>
      </c>
    </row>
    <row r="21" spans="1:6" x14ac:dyDescent="0.25">
      <c r="A21" s="125" t="s">
        <v>11</v>
      </c>
      <c r="B21" s="126">
        <v>2.2000000000000002</v>
      </c>
      <c r="C21" s="126" t="s">
        <v>5</v>
      </c>
      <c r="D21" s="127"/>
      <c r="E21" s="126" t="s">
        <v>6</v>
      </c>
      <c r="F21" s="128">
        <f t="shared" si="0"/>
        <v>0</v>
      </c>
    </row>
    <row r="22" spans="1:6" x14ac:dyDescent="0.25">
      <c r="A22" s="125" t="s">
        <v>20</v>
      </c>
      <c r="B22" s="126">
        <v>2</v>
      </c>
      <c r="C22" s="126" t="s">
        <v>5</v>
      </c>
      <c r="D22" s="127"/>
      <c r="E22" s="126" t="s">
        <v>6</v>
      </c>
      <c r="F22" s="128">
        <f t="shared" si="0"/>
        <v>0</v>
      </c>
    </row>
    <row r="23" spans="1:6" x14ac:dyDescent="0.25">
      <c r="A23" s="125" t="s">
        <v>14</v>
      </c>
      <c r="B23" s="126">
        <v>4</v>
      </c>
      <c r="C23" s="126" t="s">
        <v>5</v>
      </c>
      <c r="D23" s="127"/>
      <c r="E23" s="126" t="s">
        <v>6</v>
      </c>
      <c r="F23" s="128">
        <f t="shared" si="0"/>
        <v>0</v>
      </c>
    </row>
    <row r="24" spans="1:6" x14ac:dyDescent="0.25">
      <c r="A24" s="125" t="s">
        <v>21</v>
      </c>
      <c r="B24" s="126">
        <v>6</v>
      </c>
      <c r="C24" s="126" t="s">
        <v>5</v>
      </c>
      <c r="D24" s="127"/>
      <c r="E24" s="126" t="s">
        <v>6</v>
      </c>
      <c r="F24" s="128">
        <f t="shared" si="0"/>
        <v>0</v>
      </c>
    </row>
    <row r="25" spans="1:6" x14ac:dyDescent="0.25">
      <c r="A25" s="129" t="s">
        <v>25</v>
      </c>
      <c r="B25" s="126"/>
      <c r="C25" s="126"/>
      <c r="D25" s="126"/>
      <c r="E25" s="126"/>
      <c r="F25" s="130"/>
    </row>
    <row r="26" spans="1:6" x14ac:dyDescent="0.25">
      <c r="A26" s="131" t="s">
        <v>26</v>
      </c>
      <c r="B26" s="126">
        <v>5</v>
      </c>
      <c r="C26" s="126" t="s">
        <v>5</v>
      </c>
      <c r="D26" s="132"/>
      <c r="E26" s="126" t="s">
        <v>6</v>
      </c>
      <c r="F26" s="128">
        <f t="shared" ref="F26:F28" si="1">B26*D26</f>
        <v>0</v>
      </c>
    </row>
    <row r="27" spans="1:6" x14ac:dyDescent="0.25">
      <c r="A27" s="131" t="s">
        <v>27</v>
      </c>
      <c r="B27" s="126">
        <v>9</v>
      </c>
      <c r="C27" s="126" t="s">
        <v>5</v>
      </c>
      <c r="D27" s="127"/>
      <c r="E27" s="126" t="s">
        <v>6</v>
      </c>
      <c r="F27" s="128">
        <f t="shared" si="1"/>
        <v>0</v>
      </c>
    </row>
    <row r="28" spans="1:6" x14ac:dyDescent="0.25">
      <c r="A28" s="131" t="s">
        <v>28</v>
      </c>
      <c r="B28" s="126">
        <v>12</v>
      </c>
      <c r="C28" s="126" t="s">
        <v>5</v>
      </c>
      <c r="D28" s="127"/>
      <c r="E28" s="126" t="s">
        <v>6</v>
      </c>
      <c r="F28" s="128">
        <f t="shared" si="1"/>
        <v>0</v>
      </c>
    </row>
    <row r="29" spans="1:6" x14ac:dyDescent="0.25">
      <c r="A29" s="129" t="s">
        <v>29</v>
      </c>
      <c r="B29" s="126"/>
      <c r="C29" s="126"/>
      <c r="D29" s="133"/>
      <c r="E29" s="126"/>
      <c r="F29" s="130"/>
    </row>
    <row r="30" spans="1:6" x14ac:dyDescent="0.25">
      <c r="A30" s="131" t="s">
        <v>7</v>
      </c>
      <c r="B30" s="126">
        <v>10</v>
      </c>
      <c r="C30" s="126" t="s">
        <v>5</v>
      </c>
      <c r="D30" s="132"/>
      <c r="E30" s="126" t="s">
        <v>6</v>
      </c>
      <c r="F30" s="128">
        <f t="shared" ref="F30:F32" si="2">B30*D30</f>
        <v>0</v>
      </c>
    </row>
    <row r="31" spans="1:6" x14ac:dyDescent="0.25">
      <c r="A31" s="131" t="s">
        <v>9</v>
      </c>
      <c r="B31" s="126">
        <v>2</v>
      </c>
      <c r="C31" s="126" t="s">
        <v>5</v>
      </c>
      <c r="D31" s="127"/>
      <c r="E31" s="126" t="s">
        <v>6</v>
      </c>
      <c r="F31" s="128">
        <f t="shared" si="2"/>
        <v>0</v>
      </c>
    </row>
    <row r="32" spans="1:6" x14ac:dyDescent="0.25">
      <c r="A32" s="131" t="s">
        <v>10</v>
      </c>
      <c r="B32" s="126">
        <v>2</v>
      </c>
      <c r="C32" s="126" t="s">
        <v>5</v>
      </c>
      <c r="D32" s="134"/>
      <c r="E32" s="126" t="s">
        <v>6</v>
      </c>
      <c r="F32" s="128">
        <f t="shared" si="2"/>
        <v>0</v>
      </c>
    </row>
    <row r="33" spans="1:6" x14ac:dyDescent="0.25">
      <c r="A33" s="129" t="s">
        <v>75</v>
      </c>
      <c r="B33" s="126"/>
      <c r="C33" s="135"/>
      <c r="D33" s="133"/>
      <c r="E33" s="126"/>
      <c r="F33" s="130"/>
    </row>
    <row r="34" spans="1:6" x14ac:dyDescent="0.25">
      <c r="A34" s="136"/>
      <c r="B34" s="46"/>
      <c r="C34" s="126" t="s">
        <v>5</v>
      </c>
      <c r="D34" s="46"/>
      <c r="E34" s="126" t="s">
        <v>6</v>
      </c>
      <c r="F34" s="128">
        <f t="shared" ref="F34:F38" si="3">B34*D34</f>
        <v>0</v>
      </c>
    </row>
    <row r="35" spans="1:6" x14ac:dyDescent="0.25">
      <c r="A35" s="137"/>
      <c r="B35" s="134"/>
      <c r="C35" s="126" t="s">
        <v>5</v>
      </c>
      <c r="D35" s="134"/>
      <c r="E35" s="126" t="s">
        <v>6</v>
      </c>
      <c r="F35" s="128">
        <f t="shared" si="3"/>
        <v>0</v>
      </c>
    </row>
    <row r="36" spans="1:6" x14ac:dyDescent="0.25">
      <c r="A36" s="137"/>
      <c r="B36" s="134"/>
      <c r="C36" s="126" t="s">
        <v>5</v>
      </c>
      <c r="D36" s="134"/>
      <c r="E36" s="126" t="s">
        <v>6</v>
      </c>
      <c r="F36" s="128">
        <f t="shared" si="3"/>
        <v>0</v>
      </c>
    </row>
    <row r="37" spans="1:6" x14ac:dyDescent="0.25">
      <c r="A37" s="137"/>
      <c r="B37" s="134"/>
      <c r="C37" s="126" t="s">
        <v>5</v>
      </c>
      <c r="D37" s="134"/>
      <c r="E37" s="126" t="s">
        <v>6</v>
      </c>
      <c r="F37" s="128">
        <f t="shared" si="3"/>
        <v>0</v>
      </c>
    </row>
    <row r="38" spans="1:6" x14ac:dyDescent="0.25">
      <c r="A38" s="138"/>
      <c r="B38" s="134"/>
      <c r="C38" s="126"/>
      <c r="D38" s="134"/>
      <c r="E38" s="126" t="s">
        <v>6</v>
      </c>
      <c r="F38" s="128">
        <f t="shared" si="3"/>
        <v>0</v>
      </c>
    </row>
    <row r="39" spans="1:6" ht="15.75" thickBot="1" x14ac:dyDescent="0.3">
      <c r="A39" s="159" t="s">
        <v>22</v>
      </c>
      <c r="B39" s="160"/>
      <c r="C39" s="160"/>
      <c r="D39" s="160"/>
      <c r="E39" s="139" t="s">
        <v>6</v>
      </c>
      <c r="F39" s="140">
        <f>SUM(F12:F38)</f>
        <v>0</v>
      </c>
    </row>
    <row r="40" spans="1:6" ht="15.75" thickTop="1" x14ac:dyDescent="0.25">
      <c r="A40" s="161" t="s">
        <v>148</v>
      </c>
      <c r="B40" s="162"/>
      <c r="C40" s="162"/>
      <c r="D40" s="162"/>
      <c r="E40" s="126" t="s">
        <v>6</v>
      </c>
      <c r="F40" s="141"/>
    </row>
    <row r="41" spans="1:6" x14ac:dyDescent="0.25">
      <c r="A41" s="154" t="s">
        <v>147</v>
      </c>
      <c r="B41" s="155"/>
      <c r="C41" s="155"/>
      <c r="D41" s="155"/>
      <c r="E41" s="126" t="s">
        <v>6</v>
      </c>
      <c r="F41" s="142"/>
    </row>
    <row r="42" spans="1:6" ht="15.75" thickBot="1" x14ac:dyDescent="0.3">
      <c r="A42" s="154" t="s">
        <v>23</v>
      </c>
      <c r="B42" s="155"/>
      <c r="C42" s="155"/>
      <c r="D42" s="155"/>
      <c r="E42" s="126" t="s">
        <v>6</v>
      </c>
      <c r="F42" s="143">
        <f>F40*F41</f>
        <v>0</v>
      </c>
    </row>
    <row r="43" spans="1:6" ht="15.75" thickBot="1" x14ac:dyDescent="0.3">
      <c r="A43" s="156" t="s">
        <v>24</v>
      </c>
      <c r="B43" s="157"/>
      <c r="C43" s="157"/>
      <c r="D43" s="157"/>
      <c r="E43" s="144" t="s">
        <v>6</v>
      </c>
      <c r="F43" s="145">
        <f>F42</f>
        <v>0</v>
      </c>
    </row>
    <row r="44" spans="1:6" x14ac:dyDescent="0.25">
      <c r="A44" s="158" t="s">
        <v>30</v>
      </c>
      <c r="B44" s="158"/>
      <c r="C44" s="158"/>
      <c r="D44" s="158"/>
      <c r="E44" s="158"/>
      <c r="F44" s="158"/>
    </row>
    <row r="46" spans="1:6" ht="15.75" x14ac:dyDescent="0.25">
      <c r="A46" s="146"/>
      <c r="B46" s="146"/>
      <c r="C46" s="146"/>
      <c r="D46" s="146"/>
      <c r="E46" s="146"/>
      <c r="F46" s="146"/>
    </row>
    <row r="47" spans="1:6" ht="16.5" customHeight="1" x14ac:dyDescent="0.25">
      <c r="A47" s="146"/>
      <c r="B47" s="146"/>
      <c r="C47" s="146"/>
      <c r="D47" s="146"/>
      <c r="E47" s="146"/>
      <c r="F47" s="146"/>
    </row>
    <row r="48" spans="1:6" ht="15" customHeight="1" x14ac:dyDescent="0.25">
      <c r="A48" s="146"/>
      <c r="B48" s="146"/>
      <c r="C48" s="146"/>
      <c r="D48" s="146"/>
      <c r="E48" s="146"/>
      <c r="F48" s="146"/>
    </row>
    <row r="49" spans="1:6" ht="15" customHeight="1" x14ac:dyDescent="0.25">
      <c r="A49" s="146"/>
      <c r="B49" s="146"/>
      <c r="C49" s="146"/>
      <c r="D49" s="146"/>
      <c r="E49" s="146"/>
      <c r="F49" s="146"/>
    </row>
    <row r="50" spans="1:6" ht="15" customHeight="1" x14ac:dyDescent="0.25">
      <c r="A50" s="146"/>
      <c r="B50" s="146"/>
      <c r="C50" s="146"/>
      <c r="D50" s="146"/>
      <c r="E50" s="146"/>
      <c r="F50" s="146"/>
    </row>
    <row r="51" spans="1:6" ht="15" customHeight="1" x14ac:dyDescent="0.25">
      <c r="A51" s="146"/>
      <c r="B51" s="146"/>
      <c r="C51" s="146"/>
      <c r="D51" s="146"/>
      <c r="E51" s="146"/>
      <c r="F51" s="146"/>
    </row>
    <row r="52" spans="1:6" ht="15" customHeight="1" x14ac:dyDescent="0.25">
      <c r="A52" s="146"/>
      <c r="B52" s="146"/>
      <c r="C52" s="146"/>
      <c r="D52" s="146"/>
      <c r="E52" s="146"/>
      <c r="F52" s="146"/>
    </row>
    <row r="53" spans="1:6" ht="15" customHeight="1" x14ac:dyDescent="0.25">
      <c r="A53" s="146"/>
      <c r="B53" s="146"/>
      <c r="C53" s="146"/>
      <c r="D53" s="146"/>
      <c r="E53" s="146"/>
      <c r="F53" s="146"/>
    </row>
    <row r="54" spans="1:6" ht="15" customHeight="1" x14ac:dyDescent="0.25">
      <c r="A54" s="146"/>
      <c r="B54" s="146"/>
      <c r="C54" s="146"/>
      <c r="D54" s="146"/>
      <c r="E54" s="146"/>
      <c r="F54" s="146"/>
    </row>
    <row r="55" spans="1:6" ht="15" customHeight="1" x14ac:dyDescent="0.25">
      <c r="A55" s="146"/>
      <c r="B55" s="146"/>
      <c r="C55" s="146"/>
      <c r="D55" s="146"/>
      <c r="E55" s="146"/>
      <c r="F55" s="146"/>
    </row>
    <row r="56" spans="1:6" ht="15" customHeight="1" x14ac:dyDescent="0.25">
      <c r="A56" s="146"/>
      <c r="B56" s="146"/>
      <c r="C56" s="146"/>
      <c r="D56" s="146"/>
      <c r="E56" s="146"/>
      <c r="F56" s="146"/>
    </row>
    <row r="57" spans="1:6" ht="15" customHeight="1" x14ac:dyDescent="0.25">
      <c r="A57" s="146"/>
      <c r="B57" s="146"/>
      <c r="C57" s="146"/>
      <c r="D57" s="146"/>
      <c r="E57" s="146"/>
      <c r="F57" s="146"/>
    </row>
    <row r="58" spans="1:6" ht="15" customHeight="1" x14ac:dyDescent="0.25">
      <c r="A58" s="146"/>
      <c r="B58" s="146"/>
      <c r="C58" s="146"/>
      <c r="D58" s="146"/>
      <c r="E58" s="146"/>
      <c r="F58" s="146"/>
    </row>
    <row r="59" spans="1:6" ht="15" customHeight="1" x14ac:dyDescent="0.25">
      <c r="A59" s="146"/>
      <c r="B59" s="146"/>
      <c r="C59" s="146"/>
      <c r="D59" s="146"/>
      <c r="E59" s="146"/>
      <c r="F59" s="146"/>
    </row>
    <row r="60" spans="1:6" ht="15" customHeight="1" x14ac:dyDescent="0.25">
      <c r="A60" s="146"/>
      <c r="B60" s="146"/>
      <c r="C60" s="146"/>
      <c r="D60" s="146"/>
      <c r="E60" s="146"/>
      <c r="F60" s="146"/>
    </row>
    <row r="61" spans="1:6" ht="15" customHeight="1" x14ac:dyDescent="0.25">
      <c r="A61" s="146"/>
      <c r="B61" s="146"/>
      <c r="C61" s="146"/>
      <c r="D61" s="146"/>
      <c r="E61" s="146"/>
      <c r="F61" s="146"/>
    </row>
    <row r="62" spans="1:6" ht="46.5" customHeight="1" x14ac:dyDescent="0.25">
      <c r="A62" s="146"/>
      <c r="B62" s="146"/>
      <c r="C62" s="146"/>
      <c r="D62" s="146"/>
      <c r="E62" s="146"/>
      <c r="F62" s="146"/>
    </row>
    <row r="63" spans="1:6" ht="15" customHeight="1" x14ac:dyDescent="0.25">
      <c r="A63" s="146"/>
      <c r="B63" s="146"/>
      <c r="C63" s="146"/>
      <c r="D63" s="146"/>
      <c r="E63" s="146"/>
      <c r="F63" s="146"/>
    </row>
    <row r="64" spans="1:6" ht="15" customHeight="1" x14ac:dyDescent="0.25">
      <c r="A64" s="146"/>
      <c r="B64" s="146"/>
      <c r="C64" s="146"/>
      <c r="D64" s="146"/>
      <c r="E64" s="146"/>
      <c r="F64" s="146"/>
    </row>
    <row r="65" spans="1:6" ht="15" customHeight="1" x14ac:dyDescent="0.25">
      <c r="A65" s="146"/>
      <c r="B65" s="146"/>
      <c r="C65" s="146"/>
      <c r="D65" s="146"/>
      <c r="E65" s="146"/>
      <c r="F65" s="146"/>
    </row>
    <row r="66" spans="1:6" ht="15" customHeight="1" x14ac:dyDescent="0.25">
      <c r="A66" s="146"/>
      <c r="B66" s="146"/>
      <c r="C66" s="146"/>
      <c r="D66" s="146"/>
      <c r="E66" s="146"/>
      <c r="F66" s="146"/>
    </row>
    <row r="67" spans="1:6" ht="15" customHeight="1" x14ac:dyDescent="0.25">
      <c r="A67" s="146"/>
      <c r="B67" s="146"/>
      <c r="C67" s="146"/>
      <c r="D67" s="146"/>
      <c r="E67" s="146"/>
      <c r="F67" s="146"/>
    </row>
    <row r="68" spans="1:6" ht="15" customHeight="1" x14ac:dyDescent="0.25">
      <c r="A68" s="146"/>
      <c r="B68" s="146"/>
      <c r="C68" s="146"/>
      <c r="D68" s="146"/>
      <c r="E68" s="146"/>
      <c r="F68" s="146"/>
    </row>
    <row r="69" spans="1:6" ht="15" customHeight="1" x14ac:dyDescent="0.25">
      <c r="A69" s="146"/>
      <c r="B69" s="146"/>
      <c r="C69" s="146"/>
      <c r="D69" s="146"/>
      <c r="E69" s="146"/>
      <c r="F69" s="146"/>
    </row>
    <row r="70" spans="1:6" ht="15" customHeight="1" x14ac:dyDescent="0.25">
      <c r="A70" s="146"/>
      <c r="B70" s="146"/>
      <c r="C70" s="146"/>
      <c r="D70" s="146"/>
      <c r="E70" s="146"/>
      <c r="F70" s="146"/>
    </row>
    <row r="71" spans="1:6" ht="15" customHeight="1" x14ac:dyDescent="0.25">
      <c r="A71" s="146"/>
      <c r="B71" s="146"/>
      <c r="C71" s="146"/>
      <c r="D71" s="146"/>
      <c r="E71" s="146"/>
      <c r="F71" s="146"/>
    </row>
    <row r="72" spans="1:6" ht="15" customHeight="1" x14ac:dyDescent="0.25">
      <c r="A72" s="146"/>
      <c r="B72" s="146"/>
      <c r="C72" s="146"/>
      <c r="D72" s="146"/>
      <c r="E72" s="146"/>
      <c r="F72" s="146"/>
    </row>
    <row r="73" spans="1:6" ht="15" customHeight="1" x14ac:dyDescent="0.25">
      <c r="A73" s="146"/>
      <c r="B73" s="146"/>
      <c r="C73" s="146"/>
      <c r="D73" s="146"/>
      <c r="E73" s="146"/>
      <c r="F73" s="146"/>
    </row>
    <row r="74" spans="1:6" ht="15" customHeight="1" x14ac:dyDescent="0.25">
      <c r="A74" s="146"/>
      <c r="B74" s="146"/>
      <c r="C74" s="146"/>
      <c r="D74" s="146"/>
      <c r="E74" s="146"/>
      <c r="F74" s="146"/>
    </row>
    <row r="75" spans="1:6" ht="15" customHeight="1" x14ac:dyDescent="0.25">
      <c r="A75" s="146"/>
      <c r="B75" s="146"/>
      <c r="C75" s="146"/>
      <c r="D75" s="146"/>
      <c r="E75" s="146"/>
      <c r="F75" s="146"/>
    </row>
    <row r="76" spans="1:6" ht="15" customHeight="1" x14ac:dyDescent="0.25">
      <c r="A76" s="146"/>
      <c r="B76" s="146"/>
      <c r="C76" s="146"/>
      <c r="D76" s="146"/>
      <c r="E76" s="146"/>
      <c r="F76" s="146"/>
    </row>
    <row r="77" spans="1:6" ht="15" customHeight="1" x14ac:dyDescent="0.25">
      <c r="A77" s="146"/>
      <c r="B77" s="146"/>
      <c r="C77" s="146"/>
      <c r="D77" s="146"/>
      <c r="E77" s="146"/>
      <c r="F77" s="146"/>
    </row>
    <row r="78" spans="1:6" ht="15" customHeight="1" x14ac:dyDescent="0.25">
      <c r="A78" s="146"/>
      <c r="B78" s="146"/>
      <c r="C78" s="146"/>
      <c r="D78" s="146"/>
      <c r="E78" s="146"/>
      <c r="F78" s="146"/>
    </row>
    <row r="79" spans="1:6" ht="15" customHeight="1" x14ac:dyDescent="0.25">
      <c r="A79" s="146"/>
      <c r="B79" s="146"/>
      <c r="C79" s="146"/>
      <c r="D79" s="146"/>
      <c r="E79" s="146"/>
      <c r="F79" s="146"/>
    </row>
    <row r="80" spans="1:6" ht="15" customHeight="1" x14ac:dyDescent="0.25">
      <c r="A80" s="146"/>
      <c r="B80" s="146"/>
      <c r="C80" s="146"/>
      <c r="D80" s="146"/>
      <c r="E80" s="146"/>
      <c r="F80" s="146"/>
    </row>
    <row r="81" spans="1:6" ht="15" customHeight="1" x14ac:dyDescent="0.25">
      <c r="A81" s="146"/>
      <c r="B81" s="146"/>
      <c r="C81" s="146"/>
      <c r="D81" s="146"/>
      <c r="E81" s="146"/>
      <c r="F81" s="146"/>
    </row>
    <row r="82" spans="1:6" ht="15" customHeight="1" x14ac:dyDescent="0.25">
      <c r="A82" s="146"/>
      <c r="B82" s="146"/>
      <c r="C82" s="146"/>
      <c r="D82" s="146"/>
      <c r="E82" s="146"/>
      <c r="F82" s="146"/>
    </row>
    <row r="83" spans="1:6" ht="15" customHeight="1" x14ac:dyDescent="0.25">
      <c r="A83" s="146"/>
      <c r="B83" s="146"/>
      <c r="C83" s="146"/>
      <c r="D83" s="146"/>
      <c r="E83" s="146"/>
      <c r="F83" s="146"/>
    </row>
    <row r="84" spans="1:6" ht="15" customHeight="1" x14ac:dyDescent="0.25">
      <c r="A84" s="146"/>
      <c r="B84" s="146"/>
      <c r="C84" s="146"/>
      <c r="D84" s="146"/>
      <c r="E84" s="146"/>
      <c r="F84" s="146"/>
    </row>
    <row r="85" spans="1:6" ht="15" customHeight="1" x14ac:dyDescent="0.25">
      <c r="A85" s="146"/>
      <c r="B85" s="146"/>
      <c r="C85" s="146"/>
      <c r="D85" s="146"/>
      <c r="E85" s="146"/>
      <c r="F85" s="146"/>
    </row>
    <row r="86" spans="1:6" ht="15" customHeight="1" x14ac:dyDescent="0.25">
      <c r="A86" s="146"/>
      <c r="B86" s="146"/>
      <c r="C86" s="146"/>
      <c r="D86" s="146"/>
      <c r="E86" s="146"/>
      <c r="F86" s="146"/>
    </row>
    <row r="87" spans="1:6" ht="15" customHeight="1" x14ac:dyDescent="0.25">
      <c r="A87" s="146"/>
      <c r="B87" s="146"/>
      <c r="C87" s="146"/>
      <c r="D87" s="146"/>
      <c r="E87" s="146"/>
      <c r="F87" s="146"/>
    </row>
    <row r="88" spans="1:6" ht="15" customHeight="1" x14ac:dyDescent="0.25">
      <c r="A88" s="146"/>
      <c r="B88" s="146"/>
      <c r="C88" s="146"/>
      <c r="D88" s="146"/>
      <c r="E88" s="146"/>
      <c r="F88" s="146"/>
    </row>
    <row r="89" spans="1:6" ht="15" customHeight="1" x14ac:dyDescent="0.25">
      <c r="A89" s="146"/>
      <c r="B89" s="146"/>
      <c r="C89" s="146"/>
      <c r="D89" s="146"/>
      <c r="E89" s="146"/>
      <c r="F89" s="146"/>
    </row>
    <row r="90" spans="1:6" ht="15" customHeight="1" x14ac:dyDescent="0.25">
      <c r="A90" s="146"/>
      <c r="B90" s="146"/>
      <c r="C90" s="146"/>
      <c r="D90" s="146"/>
      <c r="E90" s="146"/>
      <c r="F90" s="146"/>
    </row>
    <row r="91" spans="1:6" ht="15" customHeight="1" x14ac:dyDescent="0.25">
      <c r="A91" s="146"/>
      <c r="B91" s="146"/>
      <c r="C91" s="146"/>
      <c r="D91" s="146"/>
      <c r="E91" s="146"/>
      <c r="F91" s="146"/>
    </row>
    <row r="92" spans="1:6" ht="15" customHeight="1" x14ac:dyDescent="0.25">
      <c r="A92" s="146"/>
      <c r="B92" s="146"/>
      <c r="C92" s="146"/>
      <c r="D92" s="146"/>
      <c r="E92" s="146"/>
      <c r="F92" s="146"/>
    </row>
    <row r="93" spans="1:6" ht="15" customHeight="1" x14ac:dyDescent="0.25">
      <c r="A93" s="146"/>
      <c r="B93" s="146"/>
      <c r="C93" s="146"/>
      <c r="D93" s="146"/>
      <c r="E93" s="146"/>
      <c r="F93" s="146"/>
    </row>
    <row r="94" spans="1:6" ht="15" customHeight="1" x14ac:dyDescent="0.25">
      <c r="A94" s="146"/>
      <c r="B94" s="146"/>
      <c r="C94" s="146"/>
      <c r="D94" s="146"/>
      <c r="E94" s="146"/>
      <c r="F94" s="146"/>
    </row>
    <row r="95" spans="1:6" ht="15" customHeight="1" x14ac:dyDescent="0.25">
      <c r="A95" s="146"/>
      <c r="B95" s="146"/>
      <c r="C95" s="146"/>
      <c r="D95" s="146"/>
      <c r="E95" s="146"/>
      <c r="F95" s="146"/>
    </row>
    <row r="96" spans="1:6" ht="45.75" customHeight="1" x14ac:dyDescent="0.25">
      <c r="A96" s="146"/>
      <c r="B96" s="146"/>
      <c r="C96" s="146"/>
      <c r="D96" s="146"/>
      <c r="E96" s="146"/>
      <c r="F96" s="146"/>
    </row>
    <row r="97" spans="1:6" ht="15" customHeight="1" x14ac:dyDescent="0.25">
      <c r="A97" s="146"/>
      <c r="B97" s="146"/>
      <c r="C97" s="146"/>
      <c r="D97" s="146"/>
      <c r="E97" s="146"/>
      <c r="F97" s="146"/>
    </row>
    <row r="98" spans="1:6" ht="15" customHeight="1" x14ac:dyDescent="0.25">
      <c r="A98" s="146"/>
      <c r="B98" s="146"/>
      <c r="C98" s="146"/>
      <c r="D98" s="146"/>
      <c r="E98" s="146"/>
      <c r="F98" s="146"/>
    </row>
    <row r="99" spans="1:6" ht="15" customHeight="1" x14ac:dyDescent="0.25">
      <c r="A99" s="146"/>
      <c r="B99" s="146"/>
      <c r="C99" s="146"/>
      <c r="D99" s="146"/>
      <c r="E99" s="146"/>
      <c r="F99" s="146"/>
    </row>
    <row r="100" spans="1:6" ht="15" customHeight="1" x14ac:dyDescent="0.25">
      <c r="A100" s="146"/>
      <c r="B100" s="146"/>
      <c r="C100" s="146"/>
      <c r="D100" s="146"/>
      <c r="E100" s="146"/>
      <c r="F100" s="146"/>
    </row>
    <row r="101" spans="1:6" ht="15" customHeight="1" x14ac:dyDescent="0.25">
      <c r="A101" s="146"/>
      <c r="B101" s="146"/>
      <c r="C101" s="146"/>
      <c r="D101" s="146"/>
      <c r="E101" s="146"/>
      <c r="F101" s="146"/>
    </row>
    <row r="102" spans="1:6" ht="15" customHeight="1" x14ac:dyDescent="0.25">
      <c r="A102" s="146"/>
      <c r="B102" s="146"/>
      <c r="C102" s="146"/>
      <c r="D102" s="146"/>
      <c r="E102" s="146"/>
      <c r="F102" s="146"/>
    </row>
    <row r="103" spans="1:6" ht="15" customHeight="1" x14ac:dyDescent="0.25">
      <c r="A103" s="146"/>
      <c r="B103" s="146"/>
      <c r="C103" s="146"/>
      <c r="D103" s="146"/>
      <c r="E103" s="146"/>
      <c r="F103" s="146"/>
    </row>
    <row r="104" spans="1:6" ht="15" customHeight="1" x14ac:dyDescent="0.25">
      <c r="A104" s="146"/>
      <c r="B104" s="146"/>
      <c r="C104" s="146"/>
      <c r="D104" s="146"/>
      <c r="E104" s="146"/>
      <c r="F104" s="146"/>
    </row>
    <row r="105" spans="1:6" ht="15" customHeight="1" x14ac:dyDescent="0.25">
      <c r="A105" s="146"/>
      <c r="B105" s="146"/>
      <c r="C105" s="146"/>
      <c r="D105" s="146"/>
      <c r="E105" s="146"/>
      <c r="F105" s="146"/>
    </row>
    <row r="106" spans="1:6" ht="15" customHeight="1" x14ac:dyDescent="0.25">
      <c r="A106" s="146"/>
      <c r="B106" s="146"/>
      <c r="C106" s="146"/>
      <c r="D106" s="146"/>
      <c r="E106" s="146"/>
      <c r="F106" s="146"/>
    </row>
    <row r="107" spans="1:6" ht="15" customHeight="1" x14ac:dyDescent="0.25">
      <c r="A107" s="146"/>
      <c r="B107" s="146"/>
      <c r="C107" s="146"/>
      <c r="D107" s="146"/>
      <c r="E107" s="146"/>
      <c r="F107" s="146"/>
    </row>
    <row r="108" spans="1:6" ht="15" customHeight="1" x14ac:dyDescent="0.25">
      <c r="A108" s="146"/>
      <c r="B108" s="146"/>
      <c r="C108" s="146"/>
      <c r="D108" s="146"/>
      <c r="E108" s="146"/>
      <c r="F108" s="146"/>
    </row>
    <row r="109" spans="1:6" ht="15" customHeight="1" x14ac:dyDescent="0.25">
      <c r="A109" s="146"/>
      <c r="B109" s="146"/>
      <c r="C109" s="146"/>
      <c r="D109" s="146"/>
      <c r="E109" s="146"/>
      <c r="F109" s="146"/>
    </row>
    <row r="110" spans="1:6" ht="15" customHeight="1" x14ac:dyDescent="0.25">
      <c r="A110" s="146"/>
      <c r="B110" s="146"/>
      <c r="C110" s="146"/>
      <c r="D110" s="146"/>
      <c r="E110" s="146"/>
      <c r="F110" s="146"/>
    </row>
    <row r="111" spans="1:6" ht="15" customHeight="1" x14ac:dyDescent="0.25">
      <c r="A111" s="146"/>
      <c r="B111" s="146"/>
      <c r="C111" s="146"/>
      <c r="D111" s="146"/>
      <c r="E111" s="146"/>
      <c r="F111" s="146"/>
    </row>
    <row r="112" spans="1:6" ht="15" customHeight="1" x14ac:dyDescent="0.25">
      <c r="A112" s="146"/>
      <c r="B112" s="146"/>
      <c r="C112" s="146"/>
      <c r="D112" s="146"/>
      <c r="E112" s="146"/>
      <c r="F112" s="146"/>
    </row>
    <row r="113" spans="1:6" ht="15" customHeight="1" x14ac:dyDescent="0.25">
      <c r="A113" s="146"/>
      <c r="B113" s="146"/>
      <c r="C113" s="146"/>
      <c r="D113" s="146"/>
      <c r="E113" s="146"/>
      <c r="F113" s="146"/>
    </row>
    <row r="114" spans="1:6" ht="15" customHeight="1" x14ac:dyDescent="0.25">
      <c r="A114" s="146"/>
      <c r="B114" s="146"/>
      <c r="C114" s="146"/>
      <c r="D114" s="146"/>
      <c r="E114" s="146"/>
      <c r="F114" s="146"/>
    </row>
    <row r="115" spans="1:6" ht="62.25" customHeight="1" x14ac:dyDescent="0.25">
      <c r="A115" s="146"/>
      <c r="B115" s="146"/>
      <c r="C115" s="146"/>
      <c r="D115" s="146"/>
      <c r="E115" s="146"/>
      <c r="F115" s="146"/>
    </row>
    <row r="116" spans="1:6" ht="15" customHeight="1" x14ac:dyDescent="0.25">
      <c r="A116" s="146"/>
      <c r="B116" s="146"/>
      <c r="C116" s="146"/>
      <c r="D116" s="146"/>
      <c r="E116" s="146"/>
      <c r="F116" s="146"/>
    </row>
    <row r="117" spans="1:6" ht="15" customHeight="1" x14ac:dyDescent="0.25">
      <c r="A117" s="146"/>
      <c r="B117" s="146"/>
      <c r="C117" s="146"/>
      <c r="D117" s="146"/>
      <c r="E117" s="146"/>
      <c r="F117" s="146"/>
    </row>
    <row r="118" spans="1:6" ht="15" customHeight="1" x14ac:dyDescent="0.25">
      <c r="A118" s="146"/>
      <c r="B118" s="146"/>
      <c r="C118" s="146"/>
      <c r="D118" s="146"/>
      <c r="E118" s="146"/>
      <c r="F118" s="146"/>
    </row>
    <row r="119" spans="1:6" ht="15" customHeight="1" x14ac:dyDescent="0.25">
      <c r="A119" s="146"/>
      <c r="B119" s="146"/>
      <c r="C119" s="146"/>
      <c r="D119" s="146"/>
      <c r="E119" s="146"/>
      <c r="F119" s="146"/>
    </row>
    <row r="120" spans="1:6" ht="15" customHeight="1" x14ac:dyDescent="0.25">
      <c r="A120" s="146"/>
      <c r="B120" s="146"/>
      <c r="C120" s="146"/>
      <c r="D120" s="146"/>
      <c r="E120" s="146"/>
      <c r="F120" s="146"/>
    </row>
    <row r="121" spans="1:6" ht="15" customHeight="1" x14ac:dyDescent="0.25">
      <c r="A121" s="146"/>
      <c r="B121" s="146"/>
      <c r="C121" s="146"/>
      <c r="D121" s="146"/>
      <c r="E121" s="146"/>
      <c r="F121" s="146"/>
    </row>
    <row r="122" spans="1:6" ht="15" customHeight="1" x14ac:dyDescent="0.25">
      <c r="A122" s="146"/>
      <c r="B122" s="146"/>
      <c r="C122" s="146"/>
      <c r="D122" s="146"/>
      <c r="E122" s="146"/>
      <c r="F122" s="146"/>
    </row>
    <row r="123" spans="1:6" ht="15" customHeight="1" x14ac:dyDescent="0.25">
      <c r="A123" s="146"/>
      <c r="B123" s="146"/>
      <c r="C123" s="146"/>
      <c r="D123" s="146"/>
      <c r="E123" s="146"/>
      <c r="F123" s="146"/>
    </row>
    <row r="124" spans="1:6" ht="15" customHeight="1" x14ac:dyDescent="0.25">
      <c r="A124" s="146"/>
      <c r="B124" s="146"/>
      <c r="C124" s="146"/>
      <c r="D124" s="146"/>
      <c r="E124" s="146"/>
      <c r="F124" s="146"/>
    </row>
    <row r="125" spans="1:6" ht="15" customHeight="1" x14ac:dyDescent="0.25">
      <c r="A125" s="146"/>
      <c r="B125" s="146"/>
      <c r="C125" s="146"/>
      <c r="D125" s="146"/>
      <c r="E125" s="146"/>
      <c r="F125" s="146"/>
    </row>
    <row r="126" spans="1:6" ht="15" customHeight="1" x14ac:dyDescent="0.25">
      <c r="A126" s="146"/>
      <c r="B126" s="146"/>
      <c r="C126" s="146"/>
      <c r="D126" s="146"/>
      <c r="E126" s="146"/>
      <c r="F126" s="146"/>
    </row>
    <row r="127" spans="1:6" ht="15" customHeight="1" x14ac:dyDescent="0.25">
      <c r="A127" s="146"/>
      <c r="B127" s="146"/>
      <c r="C127" s="146"/>
      <c r="D127" s="146"/>
      <c r="E127" s="146"/>
      <c r="F127" s="146"/>
    </row>
    <row r="128" spans="1:6" ht="15" customHeight="1" x14ac:dyDescent="0.25">
      <c r="A128" s="146"/>
      <c r="B128" s="146"/>
      <c r="C128" s="146"/>
      <c r="D128" s="146"/>
      <c r="E128" s="146"/>
      <c r="F128" s="146"/>
    </row>
    <row r="129" spans="1:6" ht="15" customHeight="1" x14ac:dyDescent="0.25">
      <c r="A129" s="146"/>
      <c r="B129" s="146"/>
      <c r="C129" s="146"/>
      <c r="D129" s="146"/>
      <c r="E129" s="146"/>
      <c r="F129" s="146"/>
    </row>
    <row r="130" spans="1:6" ht="72" customHeight="1" x14ac:dyDescent="0.25">
      <c r="A130" s="146"/>
      <c r="B130" s="146"/>
      <c r="C130" s="146"/>
      <c r="D130" s="146"/>
      <c r="E130" s="146"/>
      <c r="F130" s="146"/>
    </row>
    <row r="131" spans="1:6" ht="15" customHeight="1" x14ac:dyDescent="0.25">
      <c r="A131" s="146"/>
      <c r="B131" s="146"/>
      <c r="C131" s="146"/>
      <c r="D131" s="146"/>
      <c r="E131" s="146"/>
      <c r="F131" s="146"/>
    </row>
    <row r="132" spans="1:6" ht="15" customHeight="1" x14ac:dyDescent="0.25">
      <c r="A132" s="146"/>
      <c r="B132" s="146"/>
      <c r="C132" s="146"/>
      <c r="D132" s="146"/>
      <c r="E132" s="146"/>
      <c r="F132" s="146"/>
    </row>
    <row r="133" spans="1:6" ht="15" customHeight="1" x14ac:dyDescent="0.25">
      <c r="A133" s="146"/>
      <c r="B133" s="146"/>
      <c r="C133" s="146"/>
      <c r="D133" s="146"/>
      <c r="E133" s="146"/>
      <c r="F133" s="146"/>
    </row>
    <row r="134" spans="1:6" ht="15" customHeight="1" x14ac:dyDescent="0.25">
      <c r="A134" s="146"/>
      <c r="B134" s="146"/>
      <c r="C134" s="146"/>
      <c r="D134" s="146"/>
      <c r="E134" s="146"/>
      <c r="F134" s="146"/>
    </row>
    <row r="135" spans="1:6" ht="15" customHeight="1" x14ac:dyDescent="0.25">
      <c r="A135" s="146"/>
      <c r="B135" s="146"/>
      <c r="C135" s="146"/>
      <c r="D135" s="146"/>
      <c r="E135" s="146"/>
      <c r="F135" s="146"/>
    </row>
    <row r="136" spans="1:6" ht="15" customHeight="1" x14ac:dyDescent="0.25">
      <c r="A136" s="146"/>
      <c r="B136" s="146"/>
      <c r="C136" s="146"/>
      <c r="D136" s="146"/>
      <c r="E136" s="146"/>
      <c r="F136" s="146"/>
    </row>
    <row r="137" spans="1:6" ht="15" customHeight="1" x14ac:dyDescent="0.25">
      <c r="A137" s="146"/>
      <c r="B137" s="146"/>
      <c r="C137" s="146"/>
      <c r="D137" s="146"/>
      <c r="E137" s="146"/>
      <c r="F137" s="146"/>
    </row>
    <row r="138" spans="1:6" ht="15" customHeight="1" x14ac:dyDescent="0.25">
      <c r="A138" s="146"/>
      <c r="B138" s="146"/>
      <c r="C138" s="146"/>
      <c r="D138" s="146"/>
      <c r="E138" s="146"/>
      <c r="F138" s="146"/>
    </row>
    <row r="139" spans="1:6" ht="15" customHeight="1" x14ac:dyDescent="0.25">
      <c r="A139" s="146"/>
      <c r="B139" s="146"/>
      <c r="C139" s="146"/>
      <c r="D139" s="146"/>
      <c r="E139" s="146"/>
      <c r="F139" s="146"/>
    </row>
    <row r="140" spans="1:6" ht="15" customHeight="1" x14ac:dyDescent="0.25">
      <c r="A140" s="146"/>
      <c r="B140" s="146"/>
      <c r="C140" s="146"/>
      <c r="D140" s="146"/>
      <c r="E140" s="146"/>
      <c r="F140" s="146"/>
    </row>
    <row r="141" spans="1:6" ht="15" customHeight="1" x14ac:dyDescent="0.25">
      <c r="A141" s="146"/>
      <c r="B141" s="146"/>
      <c r="C141" s="146"/>
      <c r="D141" s="146"/>
      <c r="E141" s="146"/>
      <c r="F141" s="146"/>
    </row>
    <row r="142" spans="1:6" ht="15" customHeight="1" x14ac:dyDescent="0.25">
      <c r="A142" s="146"/>
      <c r="B142" s="146"/>
      <c r="C142" s="146"/>
      <c r="D142" s="146"/>
      <c r="E142" s="146"/>
      <c r="F142" s="146"/>
    </row>
    <row r="143" spans="1:6" ht="15" customHeight="1" x14ac:dyDescent="0.25">
      <c r="A143" s="146"/>
      <c r="B143" s="146"/>
      <c r="C143" s="146"/>
      <c r="D143" s="146"/>
      <c r="E143" s="146"/>
      <c r="F143" s="146"/>
    </row>
    <row r="144" spans="1:6" ht="15.75" customHeight="1" x14ac:dyDescent="0.25">
      <c r="A144" s="146"/>
      <c r="B144" s="146"/>
      <c r="C144" s="146"/>
      <c r="D144" s="146"/>
      <c r="E144" s="146"/>
      <c r="F144" s="146"/>
    </row>
    <row r="145" spans="1:6" ht="15" customHeight="1" x14ac:dyDescent="0.25">
      <c r="A145" s="146"/>
      <c r="B145" s="146"/>
      <c r="C145" s="146"/>
      <c r="D145" s="146"/>
      <c r="E145" s="146"/>
      <c r="F145" s="146"/>
    </row>
    <row r="146" spans="1:6" ht="15" customHeight="1" x14ac:dyDescent="0.25">
      <c r="A146" s="146"/>
      <c r="B146" s="146"/>
      <c r="C146" s="146"/>
      <c r="D146" s="146"/>
      <c r="E146" s="146"/>
      <c r="F146" s="146"/>
    </row>
    <row r="147" spans="1:6" ht="15" customHeight="1" x14ac:dyDescent="0.25">
      <c r="A147" s="146"/>
      <c r="B147" s="146"/>
      <c r="C147" s="146"/>
      <c r="D147" s="146"/>
      <c r="E147" s="146"/>
      <c r="F147" s="146"/>
    </row>
    <row r="148" spans="1:6" ht="15" customHeight="1" x14ac:dyDescent="0.25">
      <c r="A148" s="146"/>
      <c r="B148" s="146"/>
      <c r="C148" s="146"/>
      <c r="D148" s="146"/>
      <c r="E148" s="146"/>
      <c r="F148" s="146"/>
    </row>
    <row r="149" spans="1:6" ht="15" customHeight="1" x14ac:dyDescent="0.25">
      <c r="A149" s="146"/>
      <c r="B149" s="146"/>
      <c r="C149" s="146"/>
      <c r="D149" s="146"/>
      <c r="E149" s="146"/>
      <c r="F149" s="146"/>
    </row>
    <row r="150" spans="1:6" ht="15" customHeight="1" x14ac:dyDescent="0.25">
      <c r="A150" s="146"/>
      <c r="B150" s="146"/>
      <c r="C150" s="146"/>
      <c r="D150" s="146"/>
      <c r="E150" s="146"/>
      <c r="F150" s="146"/>
    </row>
    <row r="151" spans="1:6" ht="15" customHeight="1" x14ac:dyDescent="0.25">
      <c r="A151" s="146"/>
      <c r="B151" s="146"/>
      <c r="C151" s="146"/>
      <c r="D151" s="146"/>
      <c r="E151" s="146"/>
      <c r="F151" s="146"/>
    </row>
    <row r="152" spans="1:6" ht="15" customHeight="1" x14ac:dyDescent="0.25">
      <c r="A152" s="146"/>
      <c r="B152" s="146"/>
      <c r="C152" s="146"/>
      <c r="D152" s="146"/>
      <c r="E152" s="146"/>
      <c r="F152" s="146"/>
    </row>
    <row r="153" spans="1:6" ht="15" customHeight="1" x14ac:dyDescent="0.25">
      <c r="A153" s="146"/>
      <c r="B153" s="146"/>
      <c r="C153" s="146"/>
      <c r="D153" s="146"/>
      <c r="E153" s="146"/>
      <c r="F153" s="146"/>
    </row>
    <row r="154" spans="1:6" ht="15" customHeight="1" x14ac:dyDescent="0.25">
      <c r="A154" s="146"/>
      <c r="B154" s="146"/>
      <c r="C154" s="146"/>
      <c r="D154" s="146"/>
      <c r="E154" s="146"/>
      <c r="F154" s="146"/>
    </row>
    <row r="155" spans="1:6" ht="15" customHeight="1" x14ac:dyDescent="0.25">
      <c r="A155" s="146"/>
      <c r="B155" s="146"/>
      <c r="C155" s="146"/>
      <c r="D155" s="146"/>
      <c r="E155" s="146"/>
      <c r="F155" s="146"/>
    </row>
    <row r="156" spans="1:6" ht="15" customHeight="1" x14ac:dyDescent="0.25">
      <c r="A156" s="146"/>
      <c r="B156" s="146"/>
      <c r="C156" s="146"/>
      <c r="D156" s="146"/>
      <c r="E156" s="146"/>
      <c r="F156" s="146"/>
    </row>
    <row r="157" spans="1:6" ht="15" customHeight="1" x14ac:dyDescent="0.25">
      <c r="A157" s="146"/>
      <c r="B157" s="146"/>
      <c r="C157" s="146"/>
      <c r="D157" s="146"/>
      <c r="E157" s="146"/>
      <c r="F157" s="146"/>
    </row>
    <row r="158" spans="1:6" ht="15" customHeight="1" x14ac:dyDescent="0.25">
      <c r="A158" s="146"/>
      <c r="B158" s="146"/>
      <c r="C158" s="146"/>
      <c r="D158" s="146"/>
      <c r="E158" s="146"/>
      <c r="F158" s="146"/>
    </row>
    <row r="159" spans="1:6" ht="15" customHeight="1" x14ac:dyDescent="0.25">
      <c r="A159" s="146"/>
      <c r="B159" s="146"/>
      <c r="C159" s="146"/>
      <c r="D159" s="146"/>
      <c r="E159" s="146"/>
      <c r="F159" s="146"/>
    </row>
    <row r="160" spans="1:6" ht="15" customHeight="1" x14ac:dyDescent="0.25">
      <c r="A160" s="146"/>
      <c r="B160" s="146"/>
      <c r="C160" s="146"/>
      <c r="D160" s="146"/>
      <c r="E160" s="146"/>
      <c r="F160" s="146"/>
    </row>
    <row r="161" spans="1:6" ht="15" customHeight="1" x14ac:dyDescent="0.25">
      <c r="A161" s="146"/>
      <c r="B161" s="146"/>
      <c r="C161" s="146"/>
      <c r="D161" s="146"/>
      <c r="E161" s="146"/>
      <c r="F161" s="146"/>
    </row>
    <row r="162" spans="1:6" ht="15" customHeight="1" x14ac:dyDescent="0.25">
      <c r="A162" s="146"/>
      <c r="B162" s="146"/>
      <c r="C162" s="146"/>
      <c r="D162" s="146"/>
      <c r="E162" s="146"/>
      <c r="F162" s="146"/>
    </row>
    <row r="163" spans="1:6" ht="15" customHeight="1" x14ac:dyDescent="0.25">
      <c r="A163" s="146"/>
      <c r="B163" s="146"/>
      <c r="C163" s="146"/>
      <c r="D163" s="146"/>
      <c r="E163" s="146"/>
      <c r="F163" s="146"/>
    </row>
    <row r="164" spans="1:6" ht="15" customHeight="1" x14ac:dyDescent="0.25">
      <c r="A164" s="146"/>
      <c r="B164" s="146"/>
      <c r="C164" s="146"/>
      <c r="D164" s="146"/>
      <c r="E164" s="146"/>
      <c r="F164" s="146"/>
    </row>
  </sheetData>
  <sheetProtection password="D5C0" sheet="1" objects="1" scenarios="1"/>
  <protectedRanges>
    <protectedRange sqref="A34:B38" name="Range4"/>
    <protectedRange sqref="F40:F41" name="Range3"/>
    <protectedRange sqref="B6:B7" name="Range2"/>
    <protectedRange sqref="D12:D38" name="Fixt Count"/>
  </protectedRanges>
  <mergeCells count="10">
    <mergeCell ref="A44:F44"/>
    <mergeCell ref="A10:F10"/>
    <mergeCell ref="A39:D39"/>
    <mergeCell ref="A40:D40"/>
    <mergeCell ref="A41:D41"/>
    <mergeCell ref="A1:F1"/>
    <mergeCell ref="A4:F4"/>
    <mergeCell ref="A8:F8"/>
    <mergeCell ref="A42:D42"/>
    <mergeCell ref="A43:D43"/>
  </mergeCells>
  <pageMargins left="0.7" right="0.7" top="0.75" bottom="0.75" header="0.3" footer="0.3"/>
  <pageSetup scale="96" orientation="portrait" r:id="rId1"/>
  <headerFooter>
    <oddFooter>&amp;C1 of 7</oddFooter>
  </headerFooter>
  <rowBreaks count="2" manualBreakCount="2">
    <brk id="44" max="5"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85" zoomScaleNormal="100" zoomScaleSheetLayoutView="85" workbookViewId="0">
      <selection activeCell="A23" sqref="A23:I23"/>
    </sheetView>
  </sheetViews>
  <sheetFormatPr defaultRowHeight="15" x14ac:dyDescent="0.25"/>
  <cols>
    <col min="12" max="12" width="28.42578125" customWidth="1"/>
    <col min="13" max="13" width="18.85546875" customWidth="1"/>
  </cols>
  <sheetData>
    <row r="1" spans="1:9" ht="15.75" x14ac:dyDescent="0.25">
      <c r="A1" s="164" t="s">
        <v>124</v>
      </c>
      <c r="B1" s="164"/>
      <c r="C1" s="164"/>
      <c r="D1" s="164"/>
      <c r="E1" s="164"/>
      <c r="F1" s="164"/>
      <c r="G1" s="164"/>
      <c r="H1" s="164"/>
      <c r="I1" s="164"/>
    </row>
    <row r="2" spans="1:9" x14ac:dyDescent="0.25">
      <c r="A2" s="3"/>
    </row>
    <row r="23" spans="1:9" x14ac:dyDescent="0.25">
      <c r="A23" s="163" t="s">
        <v>31</v>
      </c>
      <c r="B23" s="163"/>
      <c r="C23" s="163"/>
      <c r="D23" s="163"/>
      <c r="E23" s="163"/>
      <c r="F23" s="163"/>
      <c r="G23" s="163"/>
      <c r="H23" s="163"/>
      <c r="I23" s="163"/>
    </row>
    <row r="24" spans="1:9" x14ac:dyDescent="0.25">
      <c r="A24" s="2"/>
      <c r="B24" s="2"/>
      <c r="C24" s="2"/>
      <c r="D24" s="2"/>
      <c r="E24" s="2"/>
      <c r="F24" s="2"/>
      <c r="G24" s="2"/>
      <c r="H24" s="2"/>
      <c r="I24" s="2"/>
    </row>
    <row r="25" spans="1:9" x14ac:dyDescent="0.25">
      <c r="A25" s="2"/>
      <c r="B25" s="2"/>
      <c r="C25" s="2"/>
      <c r="D25" s="2"/>
      <c r="E25" s="2"/>
      <c r="F25" s="2"/>
      <c r="G25" s="2"/>
      <c r="H25" s="2"/>
      <c r="I25" s="2"/>
    </row>
    <row r="46" spans="1:9" x14ac:dyDescent="0.25">
      <c r="A46" s="163" t="s">
        <v>32</v>
      </c>
      <c r="B46" s="163"/>
      <c r="C46" s="163"/>
      <c r="D46" s="163"/>
      <c r="E46" s="163"/>
      <c r="F46" s="163"/>
      <c r="G46" s="163"/>
      <c r="H46" s="163"/>
      <c r="I46" s="163"/>
    </row>
  </sheetData>
  <sheetProtection sheet="1" objects="1" scenarios="1"/>
  <mergeCells count="3">
    <mergeCell ref="A23:I23"/>
    <mergeCell ref="A46:I46"/>
    <mergeCell ref="A1:I1"/>
  </mergeCells>
  <pageMargins left="0.7" right="0.7" top="0.75" bottom="0.75" header="0.3" footer="0.3"/>
  <pageSetup orientation="portrait" r:id="rId1"/>
  <headerFooter>
    <oddFooter>&amp;CPage 2 of 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topLeftCell="A2" zoomScaleNormal="85" zoomScaleSheetLayoutView="100" workbookViewId="0">
      <selection activeCell="A18" sqref="A18:F18"/>
    </sheetView>
  </sheetViews>
  <sheetFormatPr defaultRowHeight="15" x14ac:dyDescent="0.25"/>
  <cols>
    <col min="1" max="1" width="39.28515625" style="1" customWidth="1"/>
    <col min="2" max="2" width="11" style="1" customWidth="1"/>
    <col min="3" max="3" width="7.85546875" style="1" customWidth="1"/>
    <col min="4" max="5" width="9.140625" style="1"/>
    <col min="6" max="6" width="13.7109375" style="1" customWidth="1"/>
    <col min="7" max="10" width="9.140625" style="1"/>
    <col min="11" max="11" width="69" style="1" customWidth="1"/>
    <col min="12" max="16384" width="9.140625" style="1"/>
  </cols>
  <sheetData>
    <row r="1" spans="1:6" ht="15.75" x14ac:dyDescent="0.25">
      <c r="A1" s="164" t="s">
        <v>124</v>
      </c>
      <c r="B1" s="164"/>
      <c r="C1" s="164"/>
      <c r="D1" s="164"/>
      <c r="E1" s="164"/>
      <c r="F1" s="164"/>
    </row>
    <row r="2" spans="1:6" ht="15.75" thickBot="1" x14ac:dyDescent="0.3"/>
    <row r="3" spans="1:6" ht="18.75" thickBot="1" x14ac:dyDescent="0.3">
      <c r="A3" s="148" t="s">
        <v>54</v>
      </c>
      <c r="B3" s="149"/>
      <c r="C3" s="149"/>
      <c r="D3" s="149"/>
      <c r="E3" s="149"/>
      <c r="F3" s="150"/>
    </row>
    <row r="4" spans="1:6" ht="30" x14ac:dyDescent="0.25">
      <c r="A4" s="14"/>
      <c r="B4" s="15" t="s">
        <v>55</v>
      </c>
      <c r="C4" s="16"/>
      <c r="D4" s="15" t="s">
        <v>40</v>
      </c>
      <c r="E4" s="16"/>
      <c r="F4" s="17" t="s">
        <v>41</v>
      </c>
    </row>
    <row r="5" spans="1:6" x14ac:dyDescent="0.25">
      <c r="A5" s="43" t="s">
        <v>42</v>
      </c>
      <c r="B5" s="5"/>
      <c r="C5" s="18" t="s">
        <v>5</v>
      </c>
      <c r="D5" s="19">
        <v>1.1599999999999999</v>
      </c>
      <c r="E5" s="18" t="s">
        <v>6</v>
      </c>
      <c r="F5" s="20">
        <f>B5*D5</f>
        <v>0</v>
      </c>
    </row>
    <row r="6" spans="1:6" x14ac:dyDescent="0.25">
      <c r="A6" s="43" t="s">
        <v>43</v>
      </c>
      <c r="B6" s="6"/>
      <c r="C6" s="18" t="s">
        <v>5</v>
      </c>
      <c r="D6" s="19">
        <v>0.4</v>
      </c>
      <c r="E6" s="18" t="s">
        <v>6</v>
      </c>
      <c r="F6" s="20">
        <f t="shared" ref="F6:F7" si="0">B6*D6</f>
        <v>0</v>
      </c>
    </row>
    <row r="7" spans="1:6" x14ac:dyDescent="0.25">
      <c r="A7" s="43" t="s">
        <v>44</v>
      </c>
      <c r="B7" s="6"/>
      <c r="C7" s="18" t="s">
        <v>5</v>
      </c>
      <c r="D7" s="18">
        <v>6.5</v>
      </c>
      <c r="E7" s="18" t="s">
        <v>6</v>
      </c>
      <c r="F7" s="20">
        <f t="shared" si="0"/>
        <v>0</v>
      </c>
    </row>
    <row r="8" spans="1:6" x14ac:dyDescent="0.25">
      <c r="A8" s="14"/>
      <c r="B8" s="18"/>
      <c r="C8" s="16"/>
      <c r="D8" s="16"/>
      <c r="E8" s="16"/>
      <c r="F8" s="21"/>
    </row>
    <row r="9" spans="1:6" x14ac:dyDescent="0.25">
      <c r="A9" s="165" t="s">
        <v>45</v>
      </c>
      <c r="B9" s="166"/>
      <c r="C9" s="166"/>
      <c r="D9" s="166"/>
      <c r="E9" s="13" t="s">
        <v>6</v>
      </c>
      <c r="F9" s="22">
        <f>SUM(F5:F7)</f>
        <v>0</v>
      </c>
    </row>
    <row r="10" spans="1:6" x14ac:dyDescent="0.25">
      <c r="A10" s="154" t="s">
        <v>180</v>
      </c>
      <c r="B10" s="155"/>
      <c r="C10" s="155"/>
      <c r="D10" s="155"/>
      <c r="E10" s="13" t="s">
        <v>6</v>
      </c>
      <c r="F10" s="28"/>
    </row>
    <row r="11" spans="1:6" x14ac:dyDescent="0.25">
      <c r="A11" s="165" t="s">
        <v>46</v>
      </c>
      <c r="B11" s="166"/>
      <c r="C11" s="166"/>
      <c r="D11" s="166"/>
      <c r="E11" s="13" t="s">
        <v>6</v>
      </c>
      <c r="F11" s="24">
        <f>F9*F10</f>
        <v>0</v>
      </c>
    </row>
    <row r="12" spans="1:6" x14ac:dyDescent="0.25">
      <c r="A12" s="170" t="s">
        <v>47</v>
      </c>
      <c r="B12" s="171"/>
      <c r="C12" s="171"/>
      <c r="D12" s="171"/>
      <c r="E12" s="18" t="s">
        <v>6</v>
      </c>
      <c r="F12" s="25"/>
    </row>
    <row r="13" spans="1:6" ht="15.75" thickBot="1" x14ac:dyDescent="0.3">
      <c r="A13" s="172" t="s">
        <v>48</v>
      </c>
      <c r="B13" s="173"/>
      <c r="C13" s="173"/>
      <c r="D13" s="173"/>
      <c r="E13" s="26" t="s">
        <v>6</v>
      </c>
      <c r="F13" s="27">
        <f>F11+F12</f>
        <v>0</v>
      </c>
    </row>
    <row r="14" spans="1:6" ht="15.75" thickBot="1" x14ac:dyDescent="0.3">
      <c r="A14" s="9"/>
      <c r="B14" s="9"/>
      <c r="C14" s="9"/>
      <c r="D14" s="9"/>
      <c r="E14" s="8"/>
      <c r="F14" s="10"/>
    </row>
    <row r="15" spans="1:6" ht="16.5" thickBot="1" x14ac:dyDescent="0.3">
      <c r="A15" s="148" t="s">
        <v>56</v>
      </c>
      <c r="B15" s="149"/>
      <c r="C15" s="149"/>
      <c r="D15" s="149"/>
      <c r="E15" s="149"/>
      <c r="F15" s="150"/>
    </row>
    <row r="16" spans="1:6" x14ac:dyDescent="0.25">
      <c r="A16" s="174" t="s">
        <v>49</v>
      </c>
      <c r="B16" s="175"/>
      <c r="C16" s="175"/>
      <c r="D16" s="175"/>
      <c r="E16" s="11" t="s">
        <v>6</v>
      </c>
      <c r="F16" s="29"/>
    </row>
    <row r="17" spans="1:6" x14ac:dyDescent="0.25">
      <c r="A17" s="174" t="s">
        <v>50</v>
      </c>
      <c r="B17" s="175"/>
      <c r="C17" s="175"/>
      <c r="D17" s="175"/>
      <c r="E17" s="11" t="s">
        <v>6</v>
      </c>
      <c r="F17" s="23"/>
    </row>
    <row r="18" spans="1:6" ht="46.5" customHeight="1" thickBot="1" x14ac:dyDescent="0.3">
      <c r="A18" s="167" t="s">
        <v>125</v>
      </c>
      <c r="B18" s="168"/>
      <c r="C18" s="168"/>
      <c r="D18" s="168"/>
      <c r="E18" s="168"/>
      <c r="F18" s="169"/>
    </row>
  </sheetData>
  <sheetProtection sheet="1" objects="1" scenarios="1"/>
  <protectedRanges>
    <protectedRange sqref="B5:B7" name="Range1"/>
    <protectedRange sqref="F10 F12" name="Range2"/>
    <protectedRange sqref="F16:F17" name="Range3"/>
  </protectedRanges>
  <mergeCells count="11">
    <mergeCell ref="A3:F3"/>
    <mergeCell ref="A9:D9"/>
    <mergeCell ref="A10:D10"/>
    <mergeCell ref="A1:F1"/>
    <mergeCell ref="A18:F18"/>
    <mergeCell ref="A11:D11"/>
    <mergeCell ref="A12:D12"/>
    <mergeCell ref="A13:D13"/>
    <mergeCell ref="A15:F15"/>
    <mergeCell ref="A16:D16"/>
    <mergeCell ref="A17:D17"/>
  </mergeCells>
  <pageMargins left="0.7" right="0.7" top="0.75" bottom="0.75" header="0.3" footer="0.3"/>
  <pageSetup orientation="portrait" r:id="rId1"/>
  <headerFooter>
    <oddFooter>&amp;CPage 3 of 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85" zoomScaleSheetLayoutView="100" workbookViewId="0">
      <selection activeCell="B12" sqref="B12"/>
    </sheetView>
  </sheetViews>
  <sheetFormatPr defaultRowHeight="15" x14ac:dyDescent="0.25"/>
  <cols>
    <col min="1" max="1" width="34.85546875" style="1" customWidth="1"/>
    <col min="2" max="2" width="11" style="1" customWidth="1"/>
    <col min="3" max="3" width="12.42578125" style="1" customWidth="1"/>
    <col min="4" max="4" width="14.5703125" style="1" customWidth="1"/>
    <col min="5" max="5" width="4" style="1" customWidth="1"/>
    <col min="6" max="6" width="8.42578125" style="1" customWidth="1"/>
    <col min="7" max="10" width="9.140625" style="1"/>
    <col min="11" max="11" width="69" style="1" customWidth="1"/>
    <col min="12" max="16384" width="9.140625" style="1"/>
  </cols>
  <sheetData>
    <row r="1" spans="1:6" x14ac:dyDescent="0.25">
      <c r="A1" s="181" t="s">
        <v>124</v>
      </c>
      <c r="B1" s="181"/>
      <c r="C1" s="181"/>
      <c r="D1" s="181"/>
      <c r="E1" s="181"/>
      <c r="F1" s="181"/>
    </row>
    <row r="2" spans="1:6" ht="15.75" thickBot="1" x14ac:dyDescent="0.3"/>
    <row r="3" spans="1:6" ht="15.75" thickBot="1" x14ac:dyDescent="0.3">
      <c r="A3" s="184" t="s">
        <v>73</v>
      </c>
      <c r="B3" s="185"/>
      <c r="C3" s="185"/>
      <c r="D3" s="185"/>
      <c r="E3" s="185"/>
      <c r="F3" s="186"/>
    </row>
    <row r="4" spans="1:6" x14ac:dyDescent="0.25">
      <c r="A4" s="30" t="s">
        <v>76</v>
      </c>
      <c r="B4" s="4"/>
      <c r="C4" s="64" t="s">
        <v>57</v>
      </c>
      <c r="D4" s="59" t="s">
        <v>129</v>
      </c>
      <c r="E4" s="59"/>
      <c r="F4" s="29"/>
    </row>
    <row r="5" spans="1:6" x14ac:dyDescent="0.25">
      <c r="A5" s="30" t="s">
        <v>77</v>
      </c>
      <c r="B5" s="4"/>
      <c r="C5" s="64" t="s">
        <v>57</v>
      </c>
      <c r="D5" s="34" t="s">
        <v>74</v>
      </c>
      <c r="E5" s="46"/>
      <c r="F5" s="47"/>
    </row>
    <row r="6" spans="1:6" x14ac:dyDescent="0.25">
      <c r="A6" s="33" t="s">
        <v>78</v>
      </c>
      <c r="B6" s="4"/>
      <c r="C6" s="64" t="s">
        <v>57</v>
      </c>
      <c r="D6" s="34" t="s">
        <v>74</v>
      </c>
      <c r="E6" s="34"/>
      <c r="F6" s="35"/>
    </row>
    <row r="7" spans="1:6" x14ac:dyDescent="0.25">
      <c r="A7" s="182" t="s">
        <v>51</v>
      </c>
      <c r="B7" s="183"/>
      <c r="C7" s="183"/>
      <c r="D7" s="183"/>
      <c r="E7" s="7" t="s">
        <v>6</v>
      </c>
      <c r="F7" s="31"/>
    </row>
    <row r="8" spans="1:6" x14ac:dyDescent="0.25">
      <c r="A8" s="182" t="s">
        <v>52</v>
      </c>
      <c r="B8" s="183"/>
      <c r="C8" s="183"/>
      <c r="D8" s="183"/>
      <c r="E8" s="7" t="s">
        <v>6</v>
      </c>
      <c r="F8" s="32">
        <v>0</v>
      </c>
    </row>
    <row r="9" spans="1:6" x14ac:dyDescent="0.25">
      <c r="A9" s="44"/>
      <c r="B9" s="45"/>
      <c r="C9" s="45"/>
      <c r="D9" s="45"/>
      <c r="E9" s="7"/>
      <c r="F9" s="48"/>
    </row>
    <row r="10" spans="1:6" ht="23.25" customHeight="1" x14ac:dyDescent="0.25">
      <c r="A10" s="65" t="s">
        <v>167</v>
      </c>
      <c r="B10" s="45"/>
      <c r="C10" s="45"/>
      <c r="D10" s="45"/>
      <c r="E10" s="7"/>
      <c r="F10" s="48"/>
    </row>
    <row r="11" spans="1:6" ht="6" customHeight="1" x14ac:dyDescent="0.25">
      <c r="A11" s="49"/>
      <c r="B11" s="45"/>
      <c r="C11" s="45"/>
      <c r="D11" s="45"/>
      <c r="E11" s="7"/>
      <c r="F11" s="48"/>
    </row>
    <row r="12" spans="1:6" x14ac:dyDescent="0.25">
      <c r="A12" s="60" t="s">
        <v>127</v>
      </c>
      <c r="B12" s="62"/>
      <c r="C12" s="61" t="s">
        <v>128</v>
      </c>
      <c r="D12" s="61"/>
      <c r="E12" s="7"/>
      <c r="F12" s="48"/>
    </row>
    <row r="13" spans="1:6" ht="15.75" thickBot="1" x14ac:dyDescent="0.3">
      <c r="A13" s="167" t="s">
        <v>130</v>
      </c>
      <c r="B13" s="168"/>
      <c r="C13" s="168"/>
      <c r="D13" s="168"/>
      <c r="E13" s="168"/>
      <c r="F13" s="169"/>
    </row>
    <row r="14" spans="1:6" ht="15.75" thickBot="1" x14ac:dyDescent="0.3">
      <c r="A14" s="12"/>
      <c r="B14" s="12"/>
      <c r="C14" s="12"/>
      <c r="D14" s="12"/>
      <c r="E14" s="12"/>
      <c r="F14" s="12"/>
    </row>
    <row r="15" spans="1:6" x14ac:dyDescent="0.25">
      <c r="A15" s="187" t="s">
        <v>126</v>
      </c>
      <c r="B15" s="188"/>
      <c r="C15" s="188"/>
      <c r="D15" s="188"/>
      <c r="E15" s="188"/>
      <c r="F15" s="189"/>
    </row>
    <row r="16" spans="1:6" ht="60.75" thickBot="1" x14ac:dyDescent="0.3">
      <c r="A16" s="67" t="s">
        <v>58</v>
      </c>
      <c r="B16" s="68" t="s">
        <v>59</v>
      </c>
      <c r="C16" s="68" t="s">
        <v>60</v>
      </c>
      <c r="D16" s="68" t="s">
        <v>61</v>
      </c>
      <c r="E16" s="190" t="s">
        <v>62</v>
      </c>
      <c r="F16" s="191"/>
    </row>
    <row r="17" spans="1:6" ht="15.75" thickTop="1" x14ac:dyDescent="0.25">
      <c r="A17" s="69" t="s">
        <v>63</v>
      </c>
      <c r="B17" s="70">
        <f>(0.167/2)^2*3.14</f>
        <v>2.1892865000000004E-2</v>
      </c>
      <c r="C17" s="71">
        <v>350</v>
      </c>
      <c r="D17" s="72">
        <f>C17*0.0022</f>
        <v>0.77</v>
      </c>
      <c r="E17" s="192">
        <f>D17/B17</f>
        <v>35.171276121238577</v>
      </c>
      <c r="F17" s="193"/>
    </row>
    <row r="18" spans="1:6" x14ac:dyDescent="0.25">
      <c r="A18" s="69" t="s">
        <v>64</v>
      </c>
      <c r="B18" s="70">
        <f>(0.25/2)^2*3.14</f>
        <v>4.9062500000000002E-2</v>
      </c>
      <c r="C18" s="71">
        <v>350</v>
      </c>
      <c r="D18" s="72">
        <f t="shared" ref="D18:D23" si="0">C18*0.0022</f>
        <v>0.77</v>
      </c>
      <c r="E18" s="176">
        <f t="shared" ref="E18:E23" si="1">D18/B18</f>
        <v>15.694267515923567</v>
      </c>
      <c r="F18" s="177"/>
    </row>
    <row r="19" spans="1:6" x14ac:dyDescent="0.25">
      <c r="A19" s="69" t="s">
        <v>65</v>
      </c>
      <c r="B19" s="70">
        <f>(0.333/2)^2*3.14</f>
        <v>8.7047865000000016E-2</v>
      </c>
      <c r="C19" s="71">
        <v>350</v>
      </c>
      <c r="D19" s="72">
        <f t="shared" si="0"/>
        <v>0.77</v>
      </c>
      <c r="E19" s="176">
        <f t="shared" si="1"/>
        <v>8.8457080480951475</v>
      </c>
      <c r="F19" s="177"/>
    </row>
    <row r="20" spans="1:6" x14ac:dyDescent="0.25">
      <c r="A20" s="69" t="s">
        <v>66</v>
      </c>
      <c r="B20" s="73">
        <f>(0.5/2)^2*3.14</f>
        <v>0.19625000000000001</v>
      </c>
      <c r="C20" s="71">
        <v>350</v>
      </c>
      <c r="D20" s="72">
        <f t="shared" si="0"/>
        <v>0.77</v>
      </c>
      <c r="E20" s="176">
        <f t="shared" si="1"/>
        <v>3.9235668789808917</v>
      </c>
      <c r="F20" s="177"/>
    </row>
    <row r="21" spans="1:6" x14ac:dyDescent="0.25">
      <c r="A21" s="69" t="s">
        <v>67</v>
      </c>
      <c r="B21" s="70">
        <f>(0.667/2)^2*3.14</f>
        <v>0.34923786500000004</v>
      </c>
      <c r="C21" s="71">
        <v>350</v>
      </c>
      <c r="D21" s="72">
        <f t="shared" si="0"/>
        <v>0.77</v>
      </c>
      <c r="E21" s="176">
        <f t="shared" si="1"/>
        <v>2.204801017209288</v>
      </c>
      <c r="F21" s="177"/>
    </row>
    <row r="22" spans="1:6" x14ac:dyDescent="0.25">
      <c r="A22" s="69" t="s">
        <v>68</v>
      </c>
      <c r="B22" s="70">
        <f>(0.833/2)^2*3.14</f>
        <v>0.54470286499999998</v>
      </c>
      <c r="C22" s="71">
        <v>350</v>
      </c>
      <c r="D22" s="72">
        <f t="shared" si="0"/>
        <v>0.77</v>
      </c>
      <c r="E22" s="176">
        <f t="shared" si="1"/>
        <v>1.4136147420484011</v>
      </c>
      <c r="F22" s="177"/>
    </row>
    <row r="23" spans="1:6" ht="15.75" thickBot="1" x14ac:dyDescent="0.3">
      <c r="A23" s="74" t="s">
        <v>69</v>
      </c>
      <c r="B23" s="75">
        <f>(1/2)^2*3.14</f>
        <v>0.78500000000000003</v>
      </c>
      <c r="C23" s="76">
        <v>350</v>
      </c>
      <c r="D23" s="77">
        <f t="shared" si="0"/>
        <v>0.77</v>
      </c>
      <c r="E23" s="178">
        <f t="shared" si="1"/>
        <v>0.98089171974522293</v>
      </c>
      <c r="F23" s="179"/>
    </row>
    <row r="24" spans="1:6" ht="50.25" customHeight="1" x14ac:dyDescent="0.25">
      <c r="A24" s="180" t="s">
        <v>70</v>
      </c>
      <c r="B24" s="180"/>
      <c r="C24" s="180"/>
      <c r="D24" s="180"/>
      <c r="E24" s="180"/>
      <c r="F24" s="180"/>
    </row>
  </sheetData>
  <sheetProtection sheet="1" objects="1" scenarios="1"/>
  <protectedRanges>
    <protectedRange sqref="C17:C23" name="Range3"/>
    <protectedRange sqref="B12" name="Range2"/>
    <protectedRange sqref="C4:F6 F7:F8" name="Range1"/>
  </protectedRanges>
  <mergeCells count="15">
    <mergeCell ref="E21:F21"/>
    <mergeCell ref="E22:F22"/>
    <mergeCell ref="E23:F23"/>
    <mergeCell ref="A24:F24"/>
    <mergeCell ref="A1:F1"/>
    <mergeCell ref="E20:F20"/>
    <mergeCell ref="A8:D8"/>
    <mergeCell ref="A13:F13"/>
    <mergeCell ref="A3:F3"/>
    <mergeCell ref="A7:D7"/>
    <mergeCell ref="A15:F15"/>
    <mergeCell ref="E16:F16"/>
    <mergeCell ref="E17:F17"/>
    <mergeCell ref="E18:F18"/>
    <mergeCell ref="E19:F19"/>
  </mergeCells>
  <pageMargins left="0.7" right="0.7" top="0.75" bottom="0.75" header="0.3" footer="0.3"/>
  <pageSetup orientation="portrait" r:id="rId1"/>
  <headerFooter>
    <oddFooter>&amp;CPage 4 of 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BreakPreview" topLeftCell="A52" zoomScale="115" zoomScaleNormal="85" zoomScaleSheetLayoutView="115" workbookViewId="0">
      <selection activeCell="A70" sqref="A70:F70"/>
    </sheetView>
  </sheetViews>
  <sheetFormatPr defaultRowHeight="15" x14ac:dyDescent="0.25"/>
  <cols>
    <col min="1" max="1" width="34.28515625" style="1" customWidth="1"/>
    <col min="2" max="2" width="11" style="1" customWidth="1"/>
    <col min="3" max="3" width="18.7109375" style="1" customWidth="1"/>
    <col min="4" max="4" width="14.140625" style="1" customWidth="1"/>
    <col min="5" max="5" width="10.85546875" style="1" customWidth="1"/>
    <col min="6" max="6" width="17" style="1" customWidth="1"/>
    <col min="7" max="10" width="9.140625" style="1"/>
    <col min="11" max="11" width="69" style="1" customWidth="1"/>
    <col min="12" max="16384" width="9.140625" style="1"/>
  </cols>
  <sheetData>
    <row r="1" spans="1:6" ht="15.75" thickBot="1" x14ac:dyDescent="0.3">
      <c r="A1" s="181" t="s">
        <v>124</v>
      </c>
      <c r="B1" s="181"/>
      <c r="C1" s="181"/>
      <c r="D1" s="181"/>
      <c r="E1" s="181"/>
      <c r="F1" s="181"/>
    </row>
    <row r="2" spans="1:6" ht="16.5" thickBot="1" x14ac:dyDescent="0.3">
      <c r="A2" s="148" t="s">
        <v>79</v>
      </c>
      <c r="B2" s="149"/>
      <c r="C2" s="149"/>
      <c r="D2" s="149"/>
      <c r="E2" s="149"/>
      <c r="F2" s="150"/>
    </row>
    <row r="3" spans="1:6" x14ac:dyDescent="0.25">
      <c r="A3" s="198" t="s">
        <v>139</v>
      </c>
      <c r="B3" s="198"/>
      <c r="C3" s="198"/>
      <c r="D3" s="198"/>
      <c r="E3" s="198"/>
      <c r="F3" s="198"/>
    </row>
    <row r="4" spans="1:6" ht="33" customHeight="1" x14ac:dyDescent="0.25">
      <c r="A4" s="219" t="s">
        <v>172</v>
      </c>
      <c r="B4" s="219"/>
      <c r="C4" s="219"/>
      <c r="D4" s="219"/>
      <c r="E4" s="219"/>
      <c r="F4" s="219"/>
    </row>
    <row r="5" spans="1:6" x14ac:dyDescent="0.25">
      <c r="A5" s="203" t="s">
        <v>106</v>
      </c>
      <c r="B5" s="204"/>
      <c r="C5" s="204"/>
      <c r="D5" s="204"/>
      <c r="E5" s="81">
        <f>'Page 1 - PART I, II'!$F$43+'Page 3 - PART III, IV'!$F$16</f>
        <v>0</v>
      </c>
      <c r="F5" s="79" t="s">
        <v>101</v>
      </c>
    </row>
    <row r="6" spans="1:6" ht="15" customHeight="1" x14ac:dyDescent="0.25">
      <c r="A6" s="205" t="s">
        <v>107</v>
      </c>
      <c r="B6" s="206"/>
      <c r="C6" s="206"/>
      <c r="D6" s="206"/>
      <c r="E6" s="82">
        <f>'Page 1 - PART I, II'!$F$43+'Page 3 - PART III, IV'!$F$13+'Page 3 - PART III, IV'!$F$16+'Page 3 - PART III, IV'!$F$17</f>
        <v>0</v>
      </c>
      <c r="F6" s="80" t="s">
        <v>101</v>
      </c>
    </row>
    <row r="7" spans="1:6" ht="42.75" customHeight="1" x14ac:dyDescent="0.25">
      <c r="A7" s="199" t="s">
        <v>181</v>
      </c>
      <c r="B7" s="199"/>
      <c r="C7" s="199"/>
      <c r="D7" s="199"/>
      <c r="E7" s="199"/>
      <c r="F7" s="199"/>
    </row>
    <row r="8" spans="1:6" ht="8.25" customHeight="1" thickBot="1" x14ac:dyDescent="0.3">
      <c r="A8" s="78"/>
      <c r="B8" s="78"/>
      <c r="C8" s="78"/>
      <c r="D8" s="78"/>
      <c r="E8" s="83"/>
      <c r="F8" s="84"/>
    </row>
    <row r="9" spans="1:6" ht="15" customHeight="1" thickBot="1" x14ac:dyDescent="0.3">
      <c r="A9" s="88"/>
      <c r="B9" s="197" t="s">
        <v>102</v>
      </c>
      <c r="C9" s="194"/>
      <c r="D9" s="207"/>
      <c r="E9" s="208"/>
      <c r="F9" s="85"/>
    </row>
    <row r="10" spans="1:6" ht="15.75" thickBot="1" x14ac:dyDescent="0.3">
      <c r="A10" s="88"/>
      <c r="B10" s="197" t="s">
        <v>103</v>
      </c>
      <c r="C10" s="194"/>
      <c r="D10" s="207"/>
      <c r="E10" s="208"/>
      <c r="F10" s="85"/>
    </row>
    <row r="11" spans="1:6" x14ac:dyDescent="0.25">
      <c r="A11" s="91"/>
      <c r="B11" s="85"/>
      <c r="C11" s="85"/>
      <c r="D11" s="85"/>
      <c r="E11" s="85"/>
      <c r="F11" s="85"/>
    </row>
    <row r="12" spans="1:6" x14ac:dyDescent="0.25">
      <c r="A12" s="92" t="s">
        <v>53</v>
      </c>
      <c r="B12" s="92"/>
      <c r="C12" s="92"/>
      <c r="D12" s="92"/>
      <c r="E12" s="92"/>
      <c r="F12" s="92"/>
    </row>
    <row r="13" spans="1:6" x14ac:dyDescent="0.25">
      <c r="A13" s="209"/>
      <c r="B13" s="209"/>
      <c r="C13" s="209"/>
      <c r="D13" s="209"/>
      <c r="E13" s="209"/>
      <c r="F13" s="209"/>
    </row>
    <row r="14" spans="1:6" x14ac:dyDescent="0.25">
      <c r="A14" s="210"/>
      <c r="B14" s="210"/>
      <c r="C14" s="210"/>
      <c r="D14" s="210"/>
      <c r="E14" s="210"/>
      <c r="F14" s="210"/>
    </row>
    <row r="15" spans="1:6" x14ac:dyDescent="0.25">
      <c r="A15" s="89"/>
      <c r="B15" s="89"/>
      <c r="C15" s="85"/>
      <c r="D15" s="85"/>
      <c r="E15" s="85"/>
      <c r="F15" s="85"/>
    </row>
    <row r="16" spans="1:6" x14ac:dyDescent="0.25">
      <c r="A16" s="196" t="s">
        <v>108</v>
      </c>
      <c r="B16" s="196"/>
      <c r="C16" s="196"/>
      <c r="D16" s="196"/>
      <c r="E16" s="196"/>
      <c r="F16" s="196"/>
    </row>
    <row r="17" spans="1:6" ht="7.5" customHeight="1" x14ac:dyDescent="0.25">
      <c r="A17" s="86"/>
      <c r="B17" s="86"/>
      <c r="C17" s="85"/>
      <c r="D17" s="85"/>
      <c r="E17" s="85"/>
      <c r="F17" s="85"/>
    </row>
    <row r="18" spans="1:6" x14ac:dyDescent="0.25">
      <c r="A18" s="90" t="s">
        <v>140</v>
      </c>
      <c r="B18" s="86"/>
      <c r="C18" s="85"/>
      <c r="D18" s="85"/>
      <c r="E18" s="85"/>
      <c r="F18" s="85"/>
    </row>
    <row r="19" spans="1:6" ht="52.5" customHeight="1" x14ac:dyDescent="0.25">
      <c r="A19" s="202" t="s">
        <v>177</v>
      </c>
      <c r="B19" s="202"/>
      <c r="C19" s="202"/>
      <c r="D19" s="202"/>
      <c r="E19" s="202"/>
      <c r="F19" s="202"/>
    </row>
    <row r="20" spans="1:6" x14ac:dyDescent="0.25">
      <c r="A20" s="203" t="s">
        <v>134</v>
      </c>
      <c r="B20" s="204"/>
      <c r="C20" s="204"/>
      <c r="D20" s="204"/>
      <c r="E20" s="81">
        <f>'Page 1 - PART I, II'!$F$43+'Page 3 - PART III, IV'!$F$16</f>
        <v>0</v>
      </c>
      <c r="F20" s="79" t="s">
        <v>101</v>
      </c>
    </row>
    <row r="21" spans="1:6" x14ac:dyDescent="0.25">
      <c r="A21" s="205" t="s">
        <v>135</v>
      </c>
      <c r="B21" s="206"/>
      <c r="C21" s="206"/>
      <c r="D21" s="206"/>
      <c r="E21" s="82">
        <f>'Page 1 - PART I, II'!$F$43+'Page 3 - PART III, IV'!$F$13+'Page 3 - PART III, IV'!$F$16+'Page 3 - PART III, IV'!$F$17</f>
        <v>0</v>
      </c>
      <c r="F21" s="80" t="s">
        <v>101</v>
      </c>
    </row>
    <row r="22" spans="1:6" ht="43.5" customHeight="1" x14ac:dyDescent="0.25">
      <c r="A22" s="199" t="s">
        <v>179</v>
      </c>
      <c r="B22" s="199"/>
      <c r="C22" s="199"/>
      <c r="D22" s="199"/>
      <c r="E22" s="199"/>
      <c r="F22" s="199"/>
    </row>
    <row r="23" spans="1:6" ht="15.75" thickBot="1" x14ac:dyDescent="0.3">
      <c r="A23" s="78"/>
      <c r="B23" s="78"/>
      <c r="C23" s="78"/>
      <c r="D23" s="78"/>
      <c r="E23" s="83"/>
      <c r="F23" s="84"/>
    </row>
    <row r="24" spans="1:6" ht="15.75" thickBot="1" x14ac:dyDescent="0.3">
      <c r="A24" s="66"/>
      <c r="B24" s="197" t="s">
        <v>102</v>
      </c>
      <c r="C24" s="194"/>
      <c r="D24" s="207"/>
      <c r="E24" s="208"/>
      <c r="F24" s="85"/>
    </row>
    <row r="25" spans="1:6" ht="15.75" thickBot="1" x14ac:dyDescent="0.3">
      <c r="A25" s="66"/>
      <c r="B25" s="197" t="s">
        <v>131</v>
      </c>
      <c r="C25" s="194"/>
      <c r="D25" s="207"/>
      <c r="E25" s="208"/>
      <c r="F25" s="85"/>
    </row>
    <row r="26" spans="1:6" ht="15.75" thickBot="1" x14ac:dyDescent="0.3">
      <c r="A26" s="66"/>
      <c r="B26" s="197" t="s">
        <v>136</v>
      </c>
      <c r="C26" s="194"/>
      <c r="D26" s="194">
        <f>'Page 4- PART V'!$B$12</f>
        <v>0</v>
      </c>
      <c r="E26" s="195"/>
      <c r="F26" s="85"/>
    </row>
    <row r="27" spans="1:6" ht="16.5" customHeight="1" thickBot="1" x14ac:dyDescent="0.3">
      <c r="A27" s="66"/>
      <c r="B27" s="197" t="s">
        <v>132</v>
      </c>
      <c r="C27" s="194"/>
      <c r="D27" s="200"/>
      <c r="E27" s="201"/>
      <c r="F27" s="85"/>
    </row>
    <row r="28" spans="1:6" ht="16.5" customHeight="1" thickBot="1" x14ac:dyDescent="0.3">
      <c r="A28" s="66"/>
      <c r="B28" s="197" t="s">
        <v>133</v>
      </c>
      <c r="C28" s="194"/>
      <c r="D28" s="200"/>
      <c r="E28" s="201"/>
      <c r="F28" s="85"/>
    </row>
    <row r="29" spans="1:6" ht="16.5" customHeight="1" x14ac:dyDescent="0.25">
      <c r="A29" s="85"/>
      <c r="B29" s="85"/>
      <c r="C29" s="85"/>
      <c r="D29" s="85"/>
      <c r="E29" s="85"/>
      <c r="F29" s="85"/>
    </row>
    <row r="30" spans="1:6" x14ac:dyDescent="0.25">
      <c r="A30" s="91"/>
      <c r="B30" s="85"/>
      <c r="C30" s="85"/>
      <c r="D30" s="85"/>
      <c r="E30" s="85"/>
      <c r="F30" s="85"/>
    </row>
    <row r="31" spans="1:6" x14ac:dyDescent="0.25">
      <c r="A31" s="92" t="s">
        <v>53</v>
      </c>
      <c r="B31" s="92"/>
      <c r="C31" s="92"/>
      <c r="D31" s="92"/>
      <c r="E31" s="92"/>
      <c r="F31" s="92"/>
    </row>
    <row r="32" spans="1:6" x14ac:dyDescent="0.25">
      <c r="A32" s="209"/>
      <c r="B32" s="209"/>
      <c r="C32" s="209"/>
      <c r="D32" s="209"/>
      <c r="E32" s="209"/>
      <c r="F32" s="209"/>
    </row>
    <row r="33" spans="1:6" x14ac:dyDescent="0.25">
      <c r="A33" s="210"/>
      <c r="B33" s="210"/>
      <c r="C33" s="210"/>
      <c r="D33" s="210"/>
      <c r="E33" s="210"/>
      <c r="F33" s="210"/>
    </row>
    <row r="34" spans="1:6" x14ac:dyDescent="0.25">
      <c r="A34" s="93"/>
      <c r="B34" s="93"/>
      <c r="C34" s="93"/>
      <c r="D34" s="93"/>
      <c r="E34" s="93"/>
      <c r="F34" s="93"/>
    </row>
    <row r="35" spans="1:6" x14ac:dyDescent="0.25">
      <c r="A35" s="196" t="s">
        <v>108</v>
      </c>
      <c r="B35" s="196"/>
      <c r="C35" s="196"/>
      <c r="D35" s="196"/>
      <c r="E35" s="196"/>
      <c r="F35" s="196"/>
    </row>
    <row r="36" spans="1:6" ht="9" customHeight="1" x14ac:dyDescent="0.25">
      <c r="A36" s="93"/>
      <c r="B36" s="93"/>
      <c r="C36" s="93"/>
      <c r="D36" s="93"/>
      <c r="E36" s="93"/>
      <c r="F36" s="93"/>
    </row>
    <row r="37" spans="1:6" x14ac:dyDescent="0.25">
      <c r="A37" s="94" t="s">
        <v>110</v>
      </c>
      <c r="B37" s="93"/>
      <c r="C37" s="93"/>
      <c r="D37" s="93"/>
      <c r="E37" s="93"/>
      <c r="F37" s="93"/>
    </row>
    <row r="38" spans="1:6" x14ac:dyDescent="0.25">
      <c r="A38" s="95" t="s">
        <v>168</v>
      </c>
      <c r="B38" s="92"/>
      <c r="C38" s="86"/>
      <c r="D38" s="92"/>
      <c r="E38" s="66"/>
      <c r="F38" s="87" t="s">
        <v>170</v>
      </c>
    </row>
    <row r="39" spans="1:6" x14ac:dyDescent="0.25">
      <c r="A39" s="95" t="s">
        <v>169</v>
      </c>
      <c r="B39" s="92"/>
      <c r="C39" s="86"/>
      <c r="D39" s="92"/>
      <c r="E39" s="66"/>
      <c r="F39" s="87" t="s">
        <v>171</v>
      </c>
    </row>
    <row r="40" spans="1:6" x14ac:dyDescent="0.25">
      <c r="A40" s="93"/>
      <c r="B40" s="93"/>
      <c r="C40" s="86"/>
      <c r="D40" s="93"/>
      <c r="E40" s="93"/>
      <c r="F40" s="93"/>
    </row>
    <row r="41" spans="1:6" ht="42.75" customHeight="1" x14ac:dyDescent="0.25">
      <c r="A41" s="218" t="s">
        <v>178</v>
      </c>
      <c r="B41" s="218"/>
      <c r="C41" s="218"/>
      <c r="D41" s="218"/>
      <c r="E41" s="218"/>
      <c r="F41" s="218"/>
    </row>
    <row r="42" spans="1:6" x14ac:dyDescent="0.25">
      <c r="A42" s="203" t="s">
        <v>141</v>
      </c>
      <c r="B42" s="204"/>
      <c r="C42" s="204"/>
      <c r="D42" s="204"/>
      <c r="E42" s="81">
        <f>'Page 1 - PART I, II'!$F$43+'Page 3 - PART III, IV'!$F$16</f>
        <v>0</v>
      </c>
      <c r="F42" s="79" t="s">
        <v>101</v>
      </c>
    </row>
    <row r="43" spans="1:6" x14ac:dyDescent="0.25">
      <c r="A43" s="205" t="s">
        <v>142</v>
      </c>
      <c r="B43" s="206"/>
      <c r="C43" s="206"/>
      <c r="D43" s="206"/>
      <c r="E43" s="82">
        <f>'Page 1 - PART I, II'!$F$43+'Page 3 - PART III, IV'!$F$13+'Page 3 - PART III, IV'!$F$16+'Page 3 - PART III, IV'!$F$17</f>
        <v>0</v>
      </c>
      <c r="F43" s="80" t="s">
        <v>101</v>
      </c>
    </row>
    <row r="44" spans="1:6" ht="45.75" customHeight="1" x14ac:dyDescent="0.25">
      <c r="A44" s="199" t="s">
        <v>176</v>
      </c>
      <c r="B44" s="199"/>
      <c r="C44" s="199"/>
      <c r="D44" s="199"/>
      <c r="E44" s="199"/>
      <c r="F44" s="199"/>
    </row>
    <row r="45" spans="1:6" ht="15.75" thickBot="1" x14ac:dyDescent="0.3">
      <c r="A45" s="84"/>
      <c r="B45" s="84"/>
      <c r="C45" s="84"/>
      <c r="D45" s="84"/>
      <c r="E45" s="84"/>
      <c r="F45" s="84"/>
    </row>
    <row r="46" spans="1:6" ht="15.75" thickBot="1" x14ac:dyDescent="0.3">
      <c r="B46" s="216" t="s">
        <v>102</v>
      </c>
      <c r="C46" s="217"/>
      <c r="D46" s="213"/>
      <c r="E46" s="214"/>
      <c r="F46" s="85"/>
    </row>
    <row r="47" spans="1:6" ht="15.75" thickBot="1" x14ac:dyDescent="0.3">
      <c r="B47" s="216" t="s">
        <v>131</v>
      </c>
      <c r="C47" s="217"/>
      <c r="D47" s="213"/>
      <c r="E47" s="214"/>
      <c r="F47" s="85"/>
    </row>
    <row r="48" spans="1:6" ht="15.75" customHeight="1" thickBot="1" x14ac:dyDescent="0.3">
      <c r="A48" s="85"/>
      <c r="B48" s="197" t="s">
        <v>136</v>
      </c>
      <c r="C48" s="194"/>
      <c r="D48" s="194">
        <f>'Page 4- PART V'!$B$12</f>
        <v>0</v>
      </c>
      <c r="E48" s="195"/>
      <c r="F48" s="85"/>
    </row>
    <row r="49" spans="1:6" ht="15.75" customHeight="1" thickBot="1" x14ac:dyDescent="0.3">
      <c r="A49" s="91"/>
      <c r="B49" s="197" t="s">
        <v>133</v>
      </c>
      <c r="C49" s="194"/>
      <c r="D49" s="200"/>
      <c r="E49" s="201"/>
      <c r="F49" s="85"/>
    </row>
    <row r="50" spans="1:6" ht="15.75" customHeight="1" x14ac:dyDescent="0.25">
      <c r="A50" s="91"/>
      <c r="B50" s="98"/>
      <c r="C50" s="98"/>
      <c r="D50" s="98"/>
      <c r="E50" s="97"/>
      <c r="F50" s="85"/>
    </row>
    <row r="51" spans="1:6" x14ac:dyDescent="0.25">
      <c r="A51" s="92" t="s">
        <v>53</v>
      </c>
      <c r="B51" s="92"/>
      <c r="C51" s="92"/>
      <c r="D51" s="92"/>
      <c r="E51" s="92"/>
      <c r="F51" s="92"/>
    </row>
    <row r="52" spans="1:6" x14ac:dyDescent="0.25">
      <c r="A52" s="209"/>
      <c r="B52" s="209"/>
      <c r="C52" s="209"/>
      <c r="D52" s="209"/>
      <c r="E52" s="209"/>
      <c r="F52" s="209"/>
    </row>
    <row r="53" spans="1:6" x14ac:dyDescent="0.25">
      <c r="A53" s="210"/>
      <c r="B53" s="210"/>
      <c r="C53" s="210"/>
      <c r="D53" s="210"/>
      <c r="E53" s="210"/>
      <c r="F53" s="210"/>
    </row>
    <row r="54" spans="1:6" x14ac:dyDescent="0.25">
      <c r="A54" s="196" t="s">
        <v>108</v>
      </c>
      <c r="B54" s="196"/>
      <c r="C54" s="196"/>
      <c r="D54" s="196"/>
      <c r="E54" s="196"/>
      <c r="F54" s="196"/>
    </row>
    <row r="55" spans="1:6" ht="7.5" customHeight="1" x14ac:dyDescent="0.25">
      <c r="A55" s="93"/>
      <c r="B55" s="93"/>
      <c r="C55" s="93"/>
      <c r="D55" s="93"/>
      <c r="E55" s="93"/>
      <c r="F55" s="93"/>
    </row>
    <row r="56" spans="1:6" ht="56.25" customHeight="1" x14ac:dyDescent="0.25">
      <c r="A56" s="215" t="s">
        <v>173</v>
      </c>
      <c r="B56" s="215"/>
      <c r="C56" s="215"/>
      <c r="D56" s="215"/>
      <c r="E56" s="215"/>
      <c r="F56" s="215"/>
    </row>
    <row r="57" spans="1:6" x14ac:dyDescent="0.25">
      <c r="A57" s="203" t="s">
        <v>143</v>
      </c>
      <c r="B57" s="204"/>
      <c r="C57" s="204"/>
      <c r="D57" s="204"/>
      <c r="E57" s="81">
        <f>'Page 1 - PART I, II'!$F$43+'Page 3 - PART III, IV'!$F$16</f>
        <v>0</v>
      </c>
      <c r="F57" s="79" t="s">
        <v>101</v>
      </c>
    </row>
    <row r="58" spans="1:6" x14ac:dyDescent="0.25">
      <c r="A58" s="211" t="s">
        <v>144</v>
      </c>
      <c r="B58" s="212"/>
      <c r="C58" s="212"/>
      <c r="D58" s="212"/>
      <c r="E58" s="107">
        <f>'Page 1 - PART I, II'!$F$43+'Page 3 - PART III, IV'!$F$13+'Page 3 - PART III, IV'!$F$16+'Page 3 - PART III, IV'!$F$17</f>
        <v>0</v>
      </c>
      <c r="F58" s="108" t="s">
        <v>101</v>
      </c>
    </row>
    <row r="59" spans="1:6" x14ac:dyDescent="0.25">
      <c r="A59" s="96" t="s">
        <v>174</v>
      </c>
      <c r="B59" s="96"/>
      <c r="C59" s="96"/>
      <c r="D59" s="96"/>
      <c r="E59" s="82">
        <f>MAX('Page 4- PART V'!F7:F8)</f>
        <v>0</v>
      </c>
      <c r="F59" s="109" t="s">
        <v>101</v>
      </c>
    </row>
    <row r="60" spans="1:6" ht="67.5" customHeight="1" x14ac:dyDescent="0.25">
      <c r="A60" s="199" t="s">
        <v>175</v>
      </c>
      <c r="B60" s="199"/>
      <c r="C60" s="199"/>
      <c r="D60" s="199"/>
      <c r="E60" s="199"/>
      <c r="F60" s="199"/>
    </row>
    <row r="61" spans="1:6" ht="15.75" thickBot="1" x14ac:dyDescent="0.3">
      <c r="A61" s="78"/>
      <c r="B61" s="78"/>
      <c r="C61" s="78"/>
      <c r="D61" s="78"/>
      <c r="E61" s="83"/>
      <c r="F61" s="84"/>
    </row>
    <row r="62" spans="1:6" ht="15" customHeight="1" thickBot="1" x14ac:dyDescent="0.3">
      <c r="B62" s="216" t="s">
        <v>102</v>
      </c>
      <c r="C62" s="217"/>
      <c r="D62" s="207"/>
      <c r="E62" s="208"/>
      <c r="F62" s="85"/>
    </row>
    <row r="63" spans="1:6" ht="15.75" thickBot="1" x14ac:dyDescent="0.3">
      <c r="B63" s="216" t="s">
        <v>103</v>
      </c>
      <c r="C63" s="217"/>
      <c r="D63" s="207"/>
      <c r="E63" s="208"/>
      <c r="F63" s="85"/>
    </row>
    <row r="64" spans="1:6" ht="15.75" thickBot="1" x14ac:dyDescent="0.3">
      <c r="A64" s="91"/>
      <c r="B64" s="197" t="s">
        <v>136</v>
      </c>
      <c r="C64" s="194"/>
      <c r="D64" s="194">
        <f>IF(D62="HP Protectus", "N/A", 'Page 4- PART V'!$B$12)</f>
        <v>0</v>
      </c>
      <c r="E64" s="195"/>
      <c r="F64" s="85"/>
    </row>
    <row r="65" spans="1:6" ht="15.75" thickBot="1" x14ac:dyDescent="0.3">
      <c r="A65" s="91"/>
      <c r="B65" s="197" t="s">
        <v>132</v>
      </c>
      <c r="C65" s="194"/>
      <c r="D65" s="194" t="str">
        <f>IF(D62="HP Protectus", "N/A", "HP Turbine Fire Service Meter")</f>
        <v>HP Turbine Fire Service Meter</v>
      </c>
      <c r="E65" s="195"/>
      <c r="F65" s="85"/>
    </row>
    <row r="66" spans="1:6" ht="15.75" thickBot="1" x14ac:dyDescent="0.3">
      <c r="A66" s="91"/>
      <c r="B66" s="197" t="s">
        <v>133</v>
      </c>
      <c r="C66" s="194"/>
      <c r="D66" s="200"/>
      <c r="E66" s="201"/>
      <c r="F66" s="85"/>
    </row>
    <row r="67" spans="1:6" x14ac:dyDescent="0.25">
      <c r="A67" s="91"/>
      <c r="B67" s="85"/>
      <c r="C67" s="85"/>
      <c r="D67" s="85"/>
      <c r="E67" s="85"/>
      <c r="F67" s="85"/>
    </row>
    <row r="68" spans="1:6" x14ac:dyDescent="0.25">
      <c r="A68" s="91"/>
      <c r="B68" s="85"/>
      <c r="C68" s="85"/>
      <c r="D68" s="85"/>
      <c r="E68" s="85"/>
      <c r="F68" s="85"/>
    </row>
    <row r="69" spans="1:6" x14ac:dyDescent="0.25">
      <c r="A69" s="92" t="s">
        <v>53</v>
      </c>
      <c r="B69" s="92"/>
      <c r="C69" s="92"/>
      <c r="D69" s="92"/>
      <c r="E69" s="92"/>
      <c r="F69" s="92"/>
    </row>
    <row r="70" spans="1:6" x14ac:dyDescent="0.25">
      <c r="A70" s="209"/>
      <c r="B70" s="209"/>
      <c r="C70" s="209"/>
      <c r="D70" s="209"/>
      <c r="E70" s="209"/>
      <c r="F70" s="209"/>
    </row>
    <row r="71" spans="1:6" x14ac:dyDescent="0.25">
      <c r="A71" s="210"/>
      <c r="B71" s="210"/>
      <c r="C71" s="210"/>
      <c r="D71" s="210"/>
      <c r="E71" s="210"/>
      <c r="F71" s="210"/>
    </row>
    <row r="72" spans="1:6" x14ac:dyDescent="0.25">
      <c r="A72" s="93"/>
      <c r="B72" s="93"/>
      <c r="C72" s="93"/>
      <c r="D72" s="93"/>
      <c r="E72" s="93"/>
      <c r="F72" s="93"/>
    </row>
    <row r="73" spans="1:6" x14ac:dyDescent="0.25">
      <c r="A73" s="196" t="s">
        <v>108</v>
      </c>
      <c r="B73" s="196"/>
      <c r="C73" s="196"/>
      <c r="D73" s="196"/>
      <c r="E73" s="196"/>
      <c r="F73" s="196"/>
    </row>
    <row r="74" spans="1:6" ht="15.75" customHeight="1" x14ac:dyDescent="0.25">
      <c r="A74" s="66"/>
      <c r="B74" s="66"/>
      <c r="C74" s="66"/>
      <c r="D74" s="66"/>
      <c r="E74" s="66"/>
      <c r="F74" s="66"/>
    </row>
    <row r="75" spans="1:6" x14ac:dyDescent="0.25">
      <c r="A75" s="66"/>
      <c r="B75" s="66"/>
      <c r="C75" s="66"/>
      <c r="D75" s="66"/>
      <c r="E75" s="66"/>
      <c r="F75" s="66"/>
    </row>
  </sheetData>
  <sheetProtection sheet="1" objects="1" scenarios="1"/>
  <protectedRanges>
    <protectedRange sqref="D46:E47" name="Range12"/>
    <protectedRange sqref="D49:E49" name="Range11"/>
    <protectedRange sqref="A52:F53" name="Range10"/>
    <protectedRange sqref="A32:F34" name="Range8"/>
    <protectedRange sqref="D62:E63 D66" name="Range7"/>
    <protectedRange sqref="A32:F34" name="Range6"/>
    <protectedRange sqref="A32:F34" name="Range4"/>
    <protectedRange sqref="D24:E25 D27:E28" name="Range3"/>
    <protectedRange sqref="A13:F15" name="Range2"/>
    <protectedRange sqref="D9:E10" name="Range1"/>
    <protectedRange sqref="A70:F72" name="Range9"/>
  </protectedRanges>
  <mergeCells count="63">
    <mergeCell ref="A60:F60"/>
    <mergeCell ref="A73:F73"/>
    <mergeCell ref="B62:C62"/>
    <mergeCell ref="B63:C63"/>
    <mergeCell ref="B64:C64"/>
    <mergeCell ref="D64:E64"/>
    <mergeCell ref="B66:C66"/>
    <mergeCell ref="A70:F70"/>
    <mergeCell ref="A71:F71"/>
    <mergeCell ref="D62:E62"/>
    <mergeCell ref="D63:E63"/>
    <mergeCell ref="D66:E66"/>
    <mergeCell ref="B65:C65"/>
    <mergeCell ref="A4:F4"/>
    <mergeCell ref="A7:F7"/>
    <mergeCell ref="B9:C9"/>
    <mergeCell ref="B10:C10"/>
    <mergeCell ref="A16:F16"/>
    <mergeCell ref="A13:F13"/>
    <mergeCell ref="A14:F14"/>
    <mergeCell ref="D9:E9"/>
    <mergeCell ref="D10:E10"/>
    <mergeCell ref="A41:F41"/>
    <mergeCell ref="A42:D42"/>
    <mergeCell ref="A43:D43"/>
    <mergeCell ref="D46:E46"/>
    <mergeCell ref="A44:F44"/>
    <mergeCell ref="B46:C46"/>
    <mergeCell ref="A57:D57"/>
    <mergeCell ref="A58:D58"/>
    <mergeCell ref="D47:E47"/>
    <mergeCell ref="A52:F52"/>
    <mergeCell ref="A53:F53"/>
    <mergeCell ref="A56:F56"/>
    <mergeCell ref="D49:E49"/>
    <mergeCell ref="B47:C47"/>
    <mergeCell ref="A32:F32"/>
    <mergeCell ref="A33:F33"/>
    <mergeCell ref="B28:C28"/>
    <mergeCell ref="B26:C26"/>
    <mergeCell ref="D26:E26"/>
    <mergeCell ref="D27:E27"/>
    <mergeCell ref="B24:C24"/>
    <mergeCell ref="B25:C25"/>
    <mergeCell ref="B27:C27"/>
    <mergeCell ref="D24:E24"/>
    <mergeCell ref="D25:E25"/>
    <mergeCell ref="A1:F1"/>
    <mergeCell ref="D65:E65"/>
    <mergeCell ref="A54:F54"/>
    <mergeCell ref="B49:C49"/>
    <mergeCell ref="B48:C48"/>
    <mergeCell ref="D48:E48"/>
    <mergeCell ref="A2:F2"/>
    <mergeCell ref="A3:F3"/>
    <mergeCell ref="A22:F22"/>
    <mergeCell ref="D28:E28"/>
    <mergeCell ref="A35:F35"/>
    <mergeCell ref="A19:F19"/>
    <mergeCell ref="A20:D20"/>
    <mergeCell ref="A21:D21"/>
    <mergeCell ref="A5:D5"/>
    <mergeCell ref="A6:D6"/>
  </mergeCells>
  <dataValidations count="1">
    <dataValidation type="list" allowBlank="1" showInputMessage="1" showErrorMessage="1" sqref="D29">
      <formula1>#REF!</formula1>
    </dataValidation>
  </dataValidations>
  <pageMargins left="0.7" right="0.7" top="0.75" bottom="0.75" header="0.3" footer="0.3"/>
  <pageSetup scale="85" orientation="portrait" r:id="rId1"/>
  <headerFooter>
    <oddFooter>&amp;CPage 5 of 7</oddFooter>
  </headerFooter>
  <rowBreaks count="1" manualBreakCount="1">
    <brk id="36" max="5"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'DropDownMenus-DONOTEDIT'!$H$2:$H$14</xm:f>
          </x14:formula1>
          <xm:sqref>D47:E47</xm:sqref>
        </x14:dataValidation>
        <x14:dataValidation type="list" allowBlank="1" showInputMessage="1" showErrorMessage="1">
          <x14:formula1>
            <xm:f>'DropDownMenus-DONOTEDIT'!$C$2:$C$11</xm:f>
          </x14:formula1>
          <xm:sqref>D10 D25:E25</xm:sqref>
        </x14:dataValidation>
        <x14:dataValidation type="list" allowBlank="1" showInputMessage="1" showErrorMessage="1">
          <x14:formula1>
            <xm:f>'DropDownMenus-DONOTEDIT'!$B$2:$B$4</xm:f>
          </x14:formula1>
          <xm:sqref>D9:E9 D24:E24</xm:sqref>
        </x14:dataValidation>
        <x14:dataValidation type="list" allowBlank="1" showInputMessage="1" showErrorMessage="1">
          <x14:formula1>
            <xm:f>'DropDownMenus-DONOTEDIT'!$E$2:$E$5</xm:f>
          </x14:formula1>
          <xm:sqref>D46:E46</xm:sqref>
        </x14:dataValidation>
        <x14:dataValidation type="list" allowBlank="1" showInputMessage="1" showErrorMessage="1">
          <x14:formula1>
            <xm:f>'DropDownMenus-DONOTEDIT'!$K$2:$K$3</xm:f>
          </x14:formula1>
          <xm:sqref>D27:E27</xm:sqref>
        </x14:dataValidation>
        <x14:dataValidation type="list" allowBlank="1" showInputMessage="1" showErrorMessage="1">
          <x14:formula1>
            <xm:f>'DropDownMenus-DONOTEDIT'!$N$2:$N$4</xm:f>
          </x14:formula1>
          <xm:sqref>D62:E62</xm:sqref>
        </x14:dataValidation>
        <x14:dataValidation type="list" allowBlank="1" showInputMessage="1" showErrorMessage="1">
          <x14:formula1>
            <xm:f>'DropDownMenus-DONOTEDIT'!$H$2:$H$14</xm:f>
          </x14:formula1>
          <xm:sqref>D63:E63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60" zoomScaleNormal="100" workbookViewId="0">
      <selection activeCell="G23" sqref="G23"/>
    </sheetView>
  </sheetViews>
  <sheetFormatPr defaultRowHeight="15" x14ac:dyDescent="0.25"/>
  <cols>
    <col min="1" max="1" width="18.7109375" customWidth="1"/>
    <col min="2" max="2" width="13.42578125" customWidth="1"/>
    <col min="3" max="3" width="18.5703125" customWidth="1"/>
    <col min="4" max="4" width="17" customWidth="1"/>
    <col min="5" max="5" width="17.140625" customWidth="1"/>
  </cols>
  <sheetData>
    <row r="1" spans="1:9" ht="16.5" thickBot="1" x14ac:dyDescent="0.3">
      <c r="A1" s="164" t="s">
        <v>124</v>
      </c>
      <c r="B1" s="164"/>
      <c r="C1" s="164"/>
      <c r="D1" s="164"/>
      <c r="E1" s="164"/>
      <c r="F1" s="101"/>
      <c r="G1" s="101"/>
      <c r="H1" s="101"/>
      <c r="I1" s="101"/>
    </row>
    <row r="2" spans="1:9" ht="30" customHeight="1" thickBot="1" x14ac:dyDescent="0.3">
      <c r="A2" s="223" t="s">
        <v>166</v>
      </c>
      <c r="B2" s="224"/>
    </row>
    <row r="3" spans="1:9" ht="41.25" customHeight="1" thickBot="1" x14ac:dyDescent="0.3">
      <c r="A3" s="55" t="s">
        <v>33</v>
      </c>
      <c r="B3" s="55" t="s">
        <v>34</v>
      </c>
    </row>
    <row r="4" spans="1:9" ht="15.75" thickTop="1" x14ac:dyDescent="0.25">
      <c r="A4" s="40" t="s">
        <v>158</v>
      </c>
      <c r="B4" s="41">
        <v>0.74</v>
      </c>
    </row>
    <row r="5" spans="1:9" x14ac:dyDescent="0.25">
      <c r="A5" s="36" t="s">
        <v>159</v>
      </c>
      <c r="B5" s="37">
        <v>0.8</v>
      </c>
    </row>
    <row r="6" spans="1:9" x14ac:dyDescent="0.25">
      <c r="A6" s="36" t="s">
        <v>160</v>
      </c>
      <c r="B6" s="37">
        <v>0.9</v>
      </c>
    </row>
    <row r="7" spans="1:9" x14ac:dyDescent="0.25">
      <c r="A7" s="36" t="s">
        <v>161</v>
      </c>
      <c r="B7" s="37">
        <v>1</v>
      </c>
    </row>
    <row r="8" spans="1:9" x14ac:dyDescent="0.25">
      <c r="A8" s="36" t="s">
        <v>162</v>
      </c>
      <c r="B8" s="37">
        <v>1.0900000000000001</v>
      </c>
    </row>
    <row r="9" spans="1:9" x14ac:dyDescent="0.25">
      <c r="A9" s="36" t="s">
        <v>163</v>
      </c>
      <c r="B9" s="37">
        <v>1.17</v>
      </c>
    </row>
    <row r="10" spans="1:9" x14ac:dyDescent="0.25">
      <c r="A10" s="36" t="s">
        <v>164</v>
      </c>
      <c r="B10" s="37">
        <v>1.25</v>
      </c>
    </row>
    <row r="11" spans="1:9" x14ac:dyDescent="0.25">
      <c r="A11" s="38" t="s">
        <v>165</v>
      </c>
      <c r="B11" s="39">
        <v>1.34</v>
      </c>
    </row>
    <row r="12" spans="1:9" ht="15.75" thickBot="1" x14ac:dyDescent="0.3"/>
    <row r="13" spans="1:9" ht="15.75" thickBot="1" x14ac:dyDescent="0.3">
      <c r="A13" s="220" t="s">
        <v>182</v>
      </c>
      <c r="B13" s="221"/>
      <c r="C13" s="221"/>
      <c r="D13" s="221"/>
      <c r="E13" s="222"/>
    </row>
    <row r="14" spans="1:9" ht="52.5" thickBot="1" x14ac:dyDescent="0.3">
      <c r="A14" s="54" t="s">
        <v>71</v>
      </c>
      <c r="B14" s="55" t="s">
        <v>72</v>
      </c>
      <c r="C14" s="55" t="s">
        <v>100</v>
      </c>
      <c r="D14" s="55" t="s">
        <v>151</v>
      </c>
      <c r="E14" s="55" t="s">
        <v>150</v>
      </c>
    </row>
    <row r="15" spans="1:9" ht="27" thickTop="1" x14ac:dyDescent="0.25">
      <c r="A15" s="52" t="s">
        <v>80</v>
      </c>
      <c r="B15" s="51">
        <v>0.125</v>
      </c>
      <c r="C15" s="51" t="s">
        <v>86</v>
      </c>
      <c r="D15" s="51">
        <v>10</v>
      </c>
      <c r="E15" s="51" t="s">
        <v>149</v>
      </c>
    </row>
    <row r="16" spans="1:9" x14ac:dyDescent="0.25">
      <c r="A16" s="40" t="s">
        <v>81</v>
      </c>
      <c r="B16" s="51">
        <v>0.25</v>
      </c>
      <c r="C16" s="51" t="s">
        <v>87</v>
      </c>
      <c r="D16" s="51">
        <v>15</v>
      </c>
      <c r="E16" s="51" t="s">
        <v>149</v>
      </c>
    </row>
    <row r="17" spans="1:5" x14ac:dyDescent="0.25">
      <c r="A17" s="40" t="s">
        <v>82</v>
      </c>
      <c r="B17" s="51">
        <v>0.25</v>
      </c>
      <c r="C17" s="52" t="s">
        <v>88</v>
      </c>
      <c r="D17" s="51">
        <v>25</v>
      </c>
      <c r="E17" s="51" t="s">
        <v>149</v>
      </c>
    </row>
    <row r="18" spans="1:5" x14ac:dyDescent="0.25">
      <c r="A18" s="40" t="s">
        <v>83</v>
      </c>
      <c r="B18" s="51">
        <f>3/8</f>
        <v>0.375</v>
      </c>
      <c r="C18" s="52" t="s">
        <v>89</v>
      </c>
      <c r="D18" s="51">
        <v>50</v>
      </c>
      <c r="E18" s="51" t="s">
        <v>149</v>
      </c>
    </row>
    <row r="19" spans="1:5" x14ac:dyDescent="0.25">
      <c r="A19" s="42" t="s">
        <v>85</v>
      </c>
      <c r="B19" s="56">
        <v>1</v>
      </c>
      <c r="C19" s="57" t="s">
        <v>90</v>
      </c>
      <c r="D19" s="57">
        <v>80</v>
      </c>
      <c r="E19" s="57" t="s">
        <v>149</v>
      </c>
    </row>
    <row r="20" spans="1:5" ht="15.75" thickBot="1" x14ac:dyDescent="0.3">
      <c r="A20" s="50"/>
      <c r="C20" s="50"/>
      <c r="D20" s="50"/>
      <c r="E20" s="50"/>
    </row>
    <row r="21" spans="1:5" ht="33" customHeight="1" thickBot="1" x14ac:dyDescent="0.3">
      <c r="A21" s="225" t="s">
        <v>183</v>
      </c>
      <c r="B21" s="226"/>
      <c r="C21" s="226"/>
      <c r="D21" s="227"/>
      <c r="E21" s="102"/>
    </row>
    <row r="22" spans="1:5" ht="39.75" thickBot="1" x14ac:dyDescent="0.3">
      <c r="A22" s="54" t="s">
        <v>71</v>
      </c>
      <c r="B22" s="55" t="s">
        <v>72</v>
      </c>
      <c r="C22" s="55" t="s">
        <v>100</v>
      </c>
      <c r="D22" s="55" t="s">
        <v>150</v>
      </c>
    </row>
    <row r="23" spans="1:5" ht="15.75" thickTop="1" x14ac:dyDescent="0.25">
      <c r="A23" s="52" t="s">
        <v>84</v>
      </c>
      <c r="B23" s="51">
        <v>0.125</v>
      </c>
      <c r="C23" s="51" t="s">
        <v>95</v>
      </c>
      <c r="D23" s="51">
        <v>200</v>
      </c>
    </row>
    <row r="24" spans="1:5" x14ac:dyDescent="0.25">
      <c r="A24" s="40" t="s">
        <v>91</v>
      </c>
      <c r="B24" s="51">
        <v>0.125</v>
      </c>
      <c r="C24" s="51" t="s">
        <v>96</v>
      </c>
      <c r="D24" s="51">
        <v>450</v>
      </c>
    </row>
    <row r="25" spans="1:5" x14ac:dyDescent="0.25">
      <c r="A25" s="40" t="s">
        <v>92</v>
      </c>
      <c r="B25" s="51">
        <v>0.5</v>
      </c>
      <c r="C25" s="52" t="s">
        <v>97</v>
      </c>
      <c r="D25" s="51">
        <v>1000</v>
      </c>
    </row>
    <row r="26" spans="1:5" x14ac:dyDescent="0.25">
      <c r="A26" s="40" t="s">
        <v>93</v>
      </c>
      <c r="B26" s="51">
        <v>0.75</v>
      </c>
      <c r="C26" s="52" t="s">
        <v>98</v>
      </c>
      <c r="D26" s="51">
        <v>2000</v>
      </c>
    </row>
    <row r="27" spans="1:5" x14ac:dyDescent="0.25">
      <c r="A27" s="42" t="s">
        <v>94</v>
      </c>
      <c r="B27" s="56">
        <v>0.75</v>
      </c>
      <c r="C27" s="57" t="s">
        <v>99</v>
      </c>
      <c r="D27" s="57">
        <v>2000</v>
      </c>
    </row>
    <row r="28" spans="1:5" ht="15.75" thickBot="1" x14ac:dyDescent="0.3">
      <c r="A28" s="50"/>
      <c r="B28" s="50"/>
      <c r="C28" s="50"/>
      <c r="D28" s="50"/>
      <c r="E28" s="50"/>
    </row>
    <row r="29" spans="1:5" ht="15.75" thickBot="1" x14ac:dyDescent="0.3">
      <c r="A29" s="220" t="s">
        <v>184</v>
      </c>
      <c r="B29" s="221"/>
      <c r="C29" s="221"/>
      <c r="D29" s="222"/>
      <c r="E29" s="102"/>
    </row>
    <row r="30" spans="1:5" ht="39.75" thickBot="1" x14ac:dyDescent="0.3">
      <c r="A30" s="54" t="s">
        <v>71</v>
      </c>
      <c r="B30" s="55" t="s">
        <v>72</v>
      </c>
      <c r="C30" s="55" t="s">
        <v>100</v>
      </c>
      <c r="D30" s="55" t="s">
        <v>150</v>
      </c>
    </row>
    <row r="31" spans="1:5" ht="15.75" thickTop="1" x14ac:dyDescent="0.25">
      <c r="A31" s="40" t="s">
        <v>92</v>
      </c>
      <c r="B31" s="51" t="s">
        <v>149</v>
      </c>
      <c r="C31" s="51" t="s">
        <v>152</v>
      </c>
      <c r="D31" s="51">
        <v>1500</v>
      </c>
    </row>
    <row r="32" spans="1:5" x14ac:dyDescent="0.25">
      <c r="A32" s="40" t="s">
        <v>93</v>
      </c>
      <c r="B32" s="51" t="s">
        <v>149</v>
      </c>
      <c r="C32" s="52" t="s">
        <v>153</v>
      </c>
      <c r="D32" s="51">
        <v>3100</v>
      </c>
    </row>
    <row r="33" spans="1:5" x14ac:dyDescent="0.25">
      <c r="A33" s="40" t="s">
        <v>112</v>
      </c>
      <c r="B33" s="51" t="s">
        <v>149</v>
      </c>
      <c r="C33" s="58" t="s">
        <v>154</v>
      </c>
      <c r="D33" s="51">
        <v>5000</v>
      </c>
    </row>
    <row r="34" spans="1:5" x14ac:dyDescent="0.25">
      <c r="A34" s="42" t="s">
        <v>113</v>
      </c>
      <c r="B34" s="57" t="s">
        <v>149</v>
      </c>
      <c r="C34" s="110" t="s">
        <v>186</v>
      </c>
      <c r="D34" s="57">
        <v>8000</v>
      </c>
    </row>
    <row r="35" spans="1:5" ht="15.75" thickBot="1" x14ac:dyDescent="0.3">
      <c r="A35" s="50"/>
      <c r="B35" s="50"/>
      <c r="C35" s="50"/>
      <c r="D35" s="50"/>
      <c r="E35" s="50"/>
    </row>
    <row r="36" spans="1:5" ht="15.75" thickBot="1" x14ac:dyDescent="0.3">
      <c r="A36" s="220" t="s">
        <v>185</v>
      </c>
      <c r="B36" s="221"/>
      <c r="C36" s="221"/>
      <c r="D36" s="222"/>
    </row>
    <row r="37" spans="1:5" ht="39.75" thickBot="1" x14ac:dyDescent="0.3">
      <c r="A37" s="54" t="s">
        <v>71</v>
      </c>
      <c r="B37" s="55" t="s">
        <v>72</v>
      </c>
      <c r="C37" s="55" t="s">
        <v>100</v>
      </c>
      <c r="D37" s="55" t="s">
        <v>150</v>
      </c>
    </row>
    <row r="38" spans="1:5" ht="15.75" thickTop="1" x14ac:dyDescent="0.25">
      <c r="A38" s="103" t="s">
        <v>83</v>
      </c>
      <c r="B38" s="104" t="s">
        <v>149</v>
      </c>
      <c r="C38" s="104" t="s">
        <v>155</v>
      </c>
      <c r="D38" s="104">
        <v>200</v>
      </c>
    </row>
    <row r="39" spans="1:5" x14ac:dyDescent="0.25">
      <c r="A39" s="40" t="s">
        <v>84</v>
      </c>
      <c r="B39" s="51" t="s">
        <v>149</v>
      </c>
      <c r="C39" s="52" t="s">
        <v>156</v>
      </c>
      <c r="D39" s="51">
        <v>250</v>
      </c>
    </row>
    <row r="40" spans="1:5" x14ac:dyDescent="0.25">
      <c r="A40" s="40" t="s">
        <v>91</v>
      </c>
      <c r="B40" s="51" t="s">
        <v>149</v>
      </c>
      <c r="C40" s="58" t="s">
        <v>118</v>
      </c>
      <c r="D40" s="51">
        <v>560</v>
      </c>
    </row>
    <row r="41" spans="1:5" x14ac:dyDescent="0.25">
      <c r="A41" s="40" t="s">
        <v>92</v>
      </c>
      <c r="B41" s="51" t="s">
        <v>149</v>
      </c>
      <c r="C41" s="53" t="s">
        <v>119</v>
      </c>
      <c r="D41" s="51">
        <v>1500</v>
      </c>
    </row>
    <row r="42" spans="1:5" x14ac:dyDescent="0.25">
      <c r="A42" s="40" t="s">
        <v>93</v>
      </c>
      <c r="B42" s="51" t="s">
        <v>149</v>
      </c>
      <c r="C42" s="52" t="s">
        <v>120</v>
      </c>
      <c r="D42" s="51">
        <v>3100</v>
      </c>
    </row>
    <row r="43" spans="1:5" x14ac:dyDescent="0.25">
      <c r="A43" s="40" t="s">
        <v>112</v>
      </c>
      <c r="B43" s="51" t="s">
        <v>149</v>
      </c>
      <c r="C43" s="58" t="s">
        <v>121</v>
      </c>
      <c r="D43" s="51">
        <v>5000</v>
      </c>
    </row>
    <row r="44" spans="1:5" x14ac:dyDescent="0.25">
      <c r="A44" s="40" t="s">
        <v>113</v>
      </c>
      <c r="B44" s="51" t="s">
        <v>149</v>
      </c>
      <c r="C44" s="53" t="s">
        <v>122</v>
      </c>
      <c r="D44" s="51">
        <v>8000</v>
      </c>
    </row>
    <row r="45" spans="1:5" x14ac:dyDescent="0.25">
      <c r="A45" s="105" t="s">
        <v>114</v>
      </c>
      <c r="B45" s="105" t="s">
        <v>149</v>
      </c>
      <c r="C45" s="105" t="s">
        <v>157</v>
      </c>
      <c r="D45" s="106">
        <v>10000</v>
      </c>
    </row>
  </sheetData>
  <sheetProtection sheet="1" objects="1" scenarios="1"/>
  <mergeCells count="6">
    <mergeCell ref="A36:D36"/>
    <mergeCell ref="A2:B2"/>
    <mergeCell ref="A13:E13"/>
    <mergeCell ref="A1:E1"/>
    <mergeCell ref="A21:D21"/>
    <mergeCell ref="A29:D29"/>
  </mergeCells>
  <pageMargins left="0.7" right="0.7" top="0.75" bottom="0.75" header="0.3" footer="0.3"/>
  <pageSetup scale="81" orientation="portrait" r:id="rId1"/>
  <headerFooter>
    <oddFooter>&amp;CPage 7 of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
  <sheetViews>
    <sheetView workbookViewId="0">
      <selection activeCell="H25" sqref="H25"/>
    </sheetView>
  </sheetViews>
  <sheetFormatPr defaultRowHeight="15" x14ac:dyDescent="0.25"/>
  <cols>
    <col min="2" max="2" width="34.85546875" customWidth="1"/>
    <col min="5" max="5" width="25.7109375" customWidth="1"/>
    <col min="15" max="15" width="13.140625" customWidth="1"/>
  </cols>
  <sheetData>
    <row r="2" spans="1:16" ht="45" x14ac:dyDescent="0.25">
      <c r="A2" s="99"/>
      <c r="B2" s="12" t="s">
        <v>105</v>
      </c>
      <c r="C2" s="100" t="s">
        <v>117</v>
      </c>
      <c r="D2" s="99"/>
      <c r="E2" s="12" t="s">
        <v>105</v>
      </c>
      <c r="F2" s="99"/>
      <c r="G2" s="99"/>
      <c r="H2" s="100" t="s">
        <v>117</v>
      </c>
      <c r="I2" s="99"/>
      <c r="J2" s="99"/>
      <c r="K2" s="99" t="s">
        <v>137</v>
      </c>
      <c r="L2" s="99"/>
      <c r="M2" s="99"/>
      <c r="N2" s="99" t="s">
        <v>145</v>
      </c>
      <c r="O2" s="99"/>
      <c r="P2" s="99"/>
    </row>
    <row r="3" spans="1:16" x14ac:dyDescent="0.25">
      <c r="A3" s="99"/>
      <c r="B3" s="12" t="s">
        <v>104</v>
      </c>
      <c r="C3" s="100" t="s">
        <v>116</v>
      </c>
      <c r="D3" s="99"/>
      <c r="E3" s="12" t="s">
        <v>104</v>
      </c>
      <c r="F3" s="99"/>
      <c r="G3" s="99"/>
      <c r="H3" s="100" t="s">
        <v>116</v>
      </c>
      <c r="I3" s="99"/>
      <c r="J3" s="99"/>
      <c r="K3" s="99" t="s">
        <v>138</v>
      </c>
      <c r="L3" s="99"/>
      <c r="M3" s="99"/>
      <c r="N3" s="99" t="s">
        <v>146</v>
      </c>
      <c r="O3" s="99"/>
      <c r="P3" s="99"/>
    </row>
    <row r="4" spans="1:16" x14ac:dyDescent="0.25">
      <c r="A4" s="99"/>
      <c r="B4" s="99" t="s">
        <v>109</v>
      </c>
      <c r="C4" s="50" t="s">
        <v>81</v>
      </c>
      <c r="D4" s="99"/>
      <c r="E4" s="99" t="s">
        <v>111</v>
      </c>
      <c r="F4" s="99"/>
      <c r="G4" s="99"/>
      <c r="H4" s="50" t="s">
        <v>81</v>
      </c>
      <c r="I4" s="99"/>
      <c r="J4" s="99"/>
      <c r="K4" s="99"/>
      <c r="L4" s="99"/>
      <c r="M4" s="99"/>
      <c r="N4" s="99" t="s">
        <v>111</v>
      </c>
      <c r="O4" s="99"/>
      <c r="P4" s="99"/>
    </row>
    <row r="5" spans="1:16" x14ac:dyDescent="0.25">
      <c r="A5" s="99"/>
      <c r="B5" s="99"/>
      <c r="C5" s="50" t="s">
        <v>82</v>
      </c>
      <c r="D5" s="99"/>
      <c r="E5" s="99" t="s">
        <v>109</v>
      </c>
      <c r="F5" s="99"/>
      <c r="G5" s="99"/>
      <c r="H5" s="50" t="s">
        <v>82</v>
      </c>
      <c r="I5" s="99"/>
      <c r="J5" s="99"/>
      <c r="K5" s="99"/>
      <c r="L5" s="99"/>
      <c r="M5" s="99"/>
      <c r="N5" s="99"/>
      <c r="O5" s="99"/>
      <c r="P5" s="99"/>
    </row>
    <row r="6" spans="1:16" x14ac:dyDescent="0.25">
      <c r="A6" s="99"/>
      <c r="B6" s="99"/>
      <c r="C6" s="50" t="s">
        <v>83</v>
      </c>
      <c r="D6" s="99"/>
      <c r="E6" s="99"/>
      <c r="F6" s="99"/>
      <c r="G6" s="99"/>
      <c r="H6" s="50" t="s">
        <v>83</v>
      </c>
      <c r="I6" s="99"/>
      <c r="J6" s="99"/>
      <c r="K6" s="99"/>
      <c r="L6" s="99"/>
      <c r="M6" s="99"/>
      <c r="N6" s="99"/>
      <c r="O6" s="99"/>
      <c r="P6" s="99"/>
    </row>
    <row r="7" spans="1:16" x14ac:dyDescent="0.25">
      <c r="A7" s="99"/>
      <c r="B7" s="99"/>
      <c r="C7" s="100" t="s">
        <v>84</v>
      </c>
      <c r="D7" s="99"/>
      <c r="E7" s="99"/>
      <c r="F7" s="99"/>
      <c r="G7" s="99"/>
      <c r="H7" s="100" t="s">
        <v>84</v>
      </c>
      <c r="I7" s="99"/>
      <c r="J7" s="99"/>
      <c r="K7" s="99"/>
      <c r="L7" s="99"/>
      <c r="M7" s="99"/>
      <c r="N7" s="99"/>
      <c r="O7" s="99"/>
      <c r="P7" s="99"/>
    </row>
    <row r="8" spans="1:16" x14ac:dyDescent="0.25">
      <c r="A8" s="99"/>
      <c r="B8" s="99"/>
      <c r="C8" s="50" t="s">
        <v>91</v>
      </c>
      <c r="D8" s="99"/>
      <c r="E8" s="99"/>
      <c r="F8" s="99"/>
      <c r="G8" s="99"/>
      <c r="H8" s="50" t="s">
        <v>91</v>
      </c>
      <c r="I8" s="99"/>
      <c r="J8" s="99"/>
      <c r="K8" s="99"/>
      <c r="L8" s="99"/>
      <c r="M8" s="99"/>
      <c r="N8" s="99"/>
      <c r="O8" s="99"/>
      <c r="P8" s="99"/>
    </row>
    <row r="9" spans="1:16" x14ac:dyDescent="0.25">
      <c r="A9" s="99"/>
      <c r="B9" s="99"/>
      <c r="C9" s="50" t="s">
        <v>92</v>
      </c>
      <c r="D9" s="99"/>
      <c r="E9" s="99"/>
      <c r="F9" s="99"/>
      <c r="G9" s="99"/>
      <c r="H9" s="50" t="s">
        <v>92</v>
      </c>
      <c r="I9" s="99"/>
      <c r="J9" s="99"/>
      <c r="K9" s="99"/>
      <c r="L9" s="99"/>
      <c r="M9" s="99"/>
      <c r="N9" s="99"/>
      <c r="O9" s="99"/>
      <c r="P9" s="99"/>
    </row>
    <row r="10" spans="1:16" x14ac:dyDescent="0.25">
      <c r="A10" s="99"/>
      <c r="B10" s="99"/>
      <c r="C10" s="50" t="s">
        <v>93</v>
      </c>
      <c r="D10" s="99"/>
      <c r="E10" s="99"/>
      <c r="F10" s="99"/>
      <c r="G10" s="99"/>
      <c r="H10" s="50" t="s">
        <v>93</v>
      </c>
      <c r="I10" s="99"/>
      <c r="J10" s="99"/>
      <c r="K10" s="99"/>
      <c r="L10" s="99"/>
      <c r="M10" s="99"/>
      <c r="N10" s="99"/>
      <c r="O10" s="99"/>
      <c r="P10" s="99"/>
    </row>
    <row r="11" spans="1:16" x14ac:dyDescent="0.25">
      <c r="A11" s="99"/>
      <c r="B11" s="99"/>
      <c r="C11" s="50" t="s">
        <v>94</v>
      </c>
      <c r="D11" s="99"/>
      <c r="E11" s="99"/>
      <c r="F11" s="99"/>
      <c r="G11" s="99"/>
      <c r="H11" s="50" t="s">
        <v>94</v>
      </c>
      <c r="I11" s="99"/>
      <c r="J11" s="99"/>
      <c r="K11" s="99"/>
      <c r="L11" s="99"/>
      <c r="M11" s="99"/>
      <c r="N11" s="99"/>
      <c r="O11" s="99"/>
      <c r="P11" s="99"/>
    </row>
    <row r="12" spans="1:16" x14ac:dyDescent="0.25">
      <c r="A12" s="99"/>
      <c r="B12" s="99"/>
      <c r="C12" s="99"/>
      <c r="D12" s="99"/>
      <c r="E12" s="99"/>
      <c r="F12" s="99"/>
      <c r="G12" s="99"/>
      <c r="H12" s="63" t="s">
        <v>112</v>
      </c>
      <c r="I12" s="99"/>
      <c r="J12" s="99"/>
      <c r="K12" s="99"/>
      <c r="L12" s="99"/>
      <c r="M12" s="99"/>
      <c r="N12" s="99"/>
      <c r="O12" s="99"/>
      <c r="P12" s="99"/>
    </row>
    <row r="13" spans="1:16" x14ac:dyDescent="0.25">
      <c r="A13" s="99"/>
      <c r="B13" s="99"/>
      <c r="C13" s="99"/>
      <c r="D13" s="99"/>
      <c r="E13" s="99"/>
      <c r="F13" s="99"/>
      <c r="G13" s="99"/>
      <c r="H13" s="63" t="s">
        <v>113</v>
      </c>
      <c r="I13" s="99"/>
      <c r="J13" s="99"/>
      <c r="K13" s="99"/>
      <c r="L13" s="99"/>
      <c r="M13" s="99"/>
      <c r="N13" s="99"/>
      <c r="O13" s="99"/>
      <c r="P13" s="99"/>
    </row>
    <row r="14" spans="1:16" x14ac:dyDescent="0.25">
      <c r="A14" s="99"/>
      <c r="B14" s="99"/>
      <c r="C14" s="99"/>
      <c r="D14" s="99"/>
      <c r="E14" s="99"/>
      <c r="F14" s="99"/>
      <c r="G14" s="99"/>
      <c r="H14" s="63" t="s">
        <v>115</v>
      </c>
      <c r="I14" s="99"/>
      <c r="J14" s="99"/>
      <c r="K14" s="99"/>
      <c r="L14" s="99"/>
      <c r="M14" s="99"/>
      <c r="N14" s="99"/>
      <c r="O14" s="99"/>
      <c r="P14" s="99"/>
    </row>
    <row r="15" spans="1:16" x14ac:dyDescent="0.25">
      <c r="A15" s="99"/>
      <c r="B15" s="99"/>
      <c r="C15" s="99"/>
      <c r="D15" s="99"/>
      <c r="E15" s="99"/>
      <c r="F15" s="99"/>
      <c r="G15" s="99"/>
      <c r="H15" s="99"/>
      <c r="I15" s="99"/>
      <c r="J15" s="99"/>
      <c r="K15" s="99"/>
      <c r="L15" s="99"/>
      <c r="M15" s="99"/>
      <c r="N15" s="99"/>
      <c r="O15" s="99"/>
      <c r="P15" s="99"/>
    </row>
    <row r="16" spans="1:16" x14ac:dyDescent="0.25">
      <c r="A16" s="99"/>
      <c r="B16" s="99"/>
      <c r="C16" s="99"/>
      <c r="D16" s="99"/>
      <c r="E16" s="99"/>
      <c r="F16" s="99"/>
      <c r="G16" s="99"/>
      <c r="H16" s="99"/>
      <c r="I16" s="99"/>
      <c r="J16" s="99"/>
      <c r="K16" s="99"/>
      <c r="L16" s="99"/>
      <c r="M16" s="99"/>
      <c r="N16" s="99"/>
      <c r="O16" s="99"/>
      <c r="P16" s="99"/>
    </row>
    <row r="17" spans="1:16" x14ac:dyDescent="0.25">
      <c r="A17" s="99"/>
      <c r="B17" s="99"/>
      <c r="C17" s="99"/>
      <c r="D17" s="99"/>
      <c r="E17" s="99"/>
      <c r="F17" s="99"/>
      <c r="G17" s="99"/>
      <c r="H17" s="99"/>
      <c r="I17" s="99"/>
      <c r="J17" s="99"/>
      <c r="K17" s="99"/>
      <c r="L17" s="99"/>
      <c r="M17" s="99"/>
      <c r="N17" s="99"/>
      <c r="O17" s="99"/>
      <c r="P17" s="99"/>
    </row>
    <row r="18" spans="1:16" x14ac:dyDescent="0.25">
      <c r="A18" s="99"/>
      <c r="B18" s="99"/>
      <c r="C18" s="99"/>
      <c r="D18" s="99"/>
      <c r="E18" s="99"/>
      <c r="F18" s="99"/>
      <c r="G18" s="99"/>
      <c r="H18" s="99"/>
      <c r="I18" s="99"/>
      <c r="J18" s="99"/>
      <c r="K18" s="99"/>
      <c r="L18" s="99"/>
      <c r="M18" s="99"/>
      <c r="N18" s="99"/>
      <c r="O18" s="99"/>
      <c r="P18" s="99"/>
    </row>
    <row r="19" spans="1:16" x14ac:dyDescent="0.25">
      <c r="A19" s="99"/>
      <c r="B19" s="99"/>
      <c r="C19" s="99"/>
      <c r="D19" s="99"/>
      <c r="E19" s="99"/>
      <c r="F19" s="99"/>
      <c r="G19" s="99"/>
      <c r="H19" s="99"/>
      <c r="I19" s="99"/>
      <c r="J19" s="99"/>
      <c r="K19" s="99"/>
      <c r="L19" s="99"/>
      <c r="M19" s="99"/>
      <c r="N19" s="99"/>
      <c r="O19" s="99"/>
      <c r="P19" s="99"/>
    </row>
    <row r="20" spans="1:16" x14ac:dyDescent="0.25">
      <c r="A20" s="99"/>
      <c r="B20" s="99"/>
      <c r="C20" s="99"/>
      <c r="D20" s="99"/>
      <c r="E20" s="99"/>
      <c r="F20" s="99"/>
      <c r="G20" s="99"/>
      <c r="H20" s="99"/>
      <c r="I20" s="99"/>
      <c r="J20" s="99"/>
      <c r="K20" s="99"/>
      <c r="L20" s="99"/>
      <c r="M20" s="99"/>
      <c r="N20" s="99"/>
      <c r="O20" s="99"/>
      <c r="P20" s="99"/>
    </row>
    <row r="21" spans="1:16" x14ac:dyDescent="0.25">
      <c r="A21" s="99"/>
      <c r="B21" s="99"/>
      <c r="C21" s="99"/>
      <c r="D21" s="99"/>
      <c r="E21" s="99"/>
      <c r="F21" s="99"/>
      <c r="G21" s="99"/>
      <c r="H21" s="99"/>
      <c r="I21" s="99"/>
      <c r="J21" s="99"/>
      <c r="K21" s="99"/>
      <c r="L21" s="99"/>
      <c r="M21" s="99"/>
      <c r="N21" s="99"/>
      <c r="O21" s="99"/>
      <c r="P21" s="99"/>
    </row>
    <row r="22" spans="1:16" x14ac:dyDescent="0.25">
      <c r="A22" s="99"/>
      <c r="B22" s="99"/>
      <c r="C22" s="99"/>
      <c r="D22" s="99"/>
      <c r="E22" s="99"/>
      <c r="F22" s="99"/>
      <c r="G22" s="99"/>
      <c r="H22" s="99"/>
      <c r="I22" s="99"/>
      <c r="J22" s="99"/>
      <c r="K22" s="99"/>
      <c r="L22" s="99"/>
      <c r="M22" s="99"/>
      <c r="N22" s="99"/>
      <c r="O22" s="99"/>
      <c r="P22" s="99"/>
    </row>
    <row r="23" spans="1:16" x14ac:dyDescent="0.25">
      <c r="A23" s="99"/>
      <c r="B23" s="99"/>
      <c r="C23" s="99"/>
      <c r="D23" s="99"/>
      <c r="E23" s="99"/>
      <c r="F23" s="99"/>
      <c r="G23" s="99"/>
      <c r="I23" s="99"/>
      <c r="J23" s="99"/>
      <c r="K23" s="99"/>
      <c r="L23" s="99"/>
      <c r="M23" s="99"/>
      <c r="N23" s="99"/>
      <c r="O23" s="99"/>
      <c r="P23" s="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Page 1 - PART I, II</vt:lpstr>
      <vt:lpstr>Page 2 - Reference Figures</vt:lpstr>
      <vt:lpstr>Page 3 - PART III, IV</vt:lpstr>
      <vt:lpstr>Page 4- PART V</vt:lpstr>
      <vt:lpstr>Pages 5-6 - PART VI</vt:lpstr>
      <vt:lpstr>Page 7 - Reference Tables</vt:lpstr>
      <vt:lpstr>DropDownMenus-DONOTEDIT</vt:lpstr>
      <vt:lpstr>MeterType1</vt:lpstr>
      <vt:lpstr>'Page 1 - PART I, II'!Print_Area</vt:lpstr>
      <vt:lpstr>'Page 3 - PART III, IV'!Print_Area</vt:lpstr>
      <vt:lpstr>'Page 4- PART V'!Print_Area</vt:lpstr>
      <vt:lpstr>'Page 7 - Reference Tables'!Print_Area</vt:lpstr>
      <vt:lpstr>'Pages 5-6 - PART VI'!Print_Area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LaPointe</dc:creator>
  <cp:lastModifiedBy>Alexis Bozza</cp:lastModifiedBy>
  <cp:lastPrinted>2015-05-22T12:20:31Z</cp:lastPrinted>
  <dcterms:created xsi:type="dcterms:W3CDTF">2015-05-14T13:48:17Z</dcterms:created>
  <dcterms:modified xsi:type="dcterms:W3CDTF">2015-07-06T14:28:30Z</dcterms:modified>
</cp:coreProperties>
</file>